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ffbadminton.sharepoint.com/teams/SEC_EVENEMENTIEL/Documents partages/2. Yonex Internationaux de France/2026/05. Services/Restauration/"/>
    </mc:Choice>
  </mc:AlternateContent>
  <xr:revisionPtr revIDLastSave="53" documentId="8_{AF800DF9-9D2D-4A80-9C90-68BE744E8796}" xr6:coauthVersionLast="47" xr6:coauthVersionMax="47" xr10:uidLastSave="{37CD3D2E-39DA-4AAA-A6F0-315F0C0B9310}"/>
  <bookViews>
    <workbookView xWindow="-120" yWindow="-120" windowWidth="29040" windowHeight="15720" tabRatio="884" activeTab="1" xr2:uid="{D991DEBC-EC6D-4173-B35A-E1FDFD064E2D}"/>
  </bookViews>
  <sheets>
    <sheet name="RÉCAP LOT 1" sheetId="36" r:id="rId1"/>
    <sheet name="LOT 1 CATERING" sheetId="8" r:id="rId2"/>
    <sheet name="LOT 1 ATHLÈTES" sheetId="16" r:id="rId3"/>
    <sheet name="LOT 1 PRESSE" sheetId="39" r:id="rId4"/>
    <sheet name="RÉCAP LOT 2" sheetId="34" r:id="rId5"/>
    <sheet name="LOT 2 FRANCE BADMINTON" sheetId="30" r:id="rId6"/>
    <sheet name="LOT 2 YONEX" sheetId="32" r:id="rId7"/>
    <sheet name="LOT 2 LOGE BtoC" sheetId="35" r:id="rId8"/>
    <sheet name="LOT 2 Court Side" sheetId="44" r:id="rId9"/>
    <sheet name="RÉCAP LOT 3 Bodega" sheetId="41" r:id="rId10"/>
  </sheets>
  <definedNames>
    <definedName name="_xlnm._FilterDatabase" localSheetId="2" hidden="1">'LOT 1 ATHLÈTES'!$B$12:$G$28</definedName>
    <definedName name="_xlnm._FilterDatabase" localSheetId="3" hidden="1">'LOT 1 PRESSE'!$B$12:$G$28</definedName>
    <definedName name="_xlnm._FilterDatabase" localSheetId="8" hidden="1">'LOT 2 Court Side'!$B$10:$G$16</definedName>
    <definedName name="_xlnm._FilterDatabase" localSheetId="5" hidden="1">'LOT 2 FRANCE BADMINTON'!$B$11:$I$29</definedName>
    <definedName name="_xlnm._FilterDatabase" localSheetId="7" hidden="1">'LOT 2 LOGE BtoC'!$B$12:$I$30</definedName>
    <definedName name="_xlnm._FilterDatabase" localSheetId="6" hidden="1">'LOT 2 YONEX'!$B$12:$I$30</definedName>
    <definedName name="_xlnm.Print_Titles" localSheetId="2">'LOT 1 ATHLÈTES'!$12:$12</definedName>
    <definedName name="_xlnm.Print_Titles" localSheetId="1">'LOT 1 CATERING'!$15:$15</definedName>
    <definedName name="_xlnm.Print_Titles" localSheetId="3">'LOT 1 PRESSE'!$12:$12</definedName>
    <definedName name="_xlnm.Print_Area" localSheetId="2">'LOT 1 ATHLÈTES'!$A$1:$I$29</definedName>
    <definedName name="_xlnm.Print_Area" localSheetId="1">'LOT 1 CATERING'!$A$1:$I$45</definedName>
    <definedName name="_xlnm.Print_Area" localSheetId="3">'LOT 1 PRESSE'!$A$1:$H$29</definedName>
    <definedName name="_xlnm.Print_Area" localSheetId="8">'LOT 2 Court Side'!$A$1:$H$18</definedName>
    <definedName name="_xlnm.Print_Area" localSheetId="5">'LOT 2 FRANCE BADMINTON'!$A$1:$I$31</definedName>
    <definedName name="_xlnm.Print_Area" localSheetId="7">'LOT 2 LOGE BtoC'!$A$1:$I$32</definedName>
    <definedName name="_xlnm.Print_Area" localSheetId="6">'LOT 2 YONEX'!$A$1:$I$32</definedName>
    <definedName name="_xlnm.Print_Area" localSheetId="0">'RÉCAP LOT 1'!$B$2:$I$13</definedName>
    <definedName name="_xlnm.Print_Area" localSheetId="4">'RÉCAP LOT 2'!$B$2:$I$11</definedName>
    <definedName name="_xlnm.Print_Area" localSheetId="9">'RÉCAP LOT 3 Bodega'!$A$1:$F$28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44" l="1"/>
  <c r="G11" i="44" l="1"/>
  <c r="G16" i="44" s="1"/>
  <c r="G19" i="35"/>
  <c r="H19" i="35"/>
  <c r="H19" i="32"/>
  <c r="C9" i="34"/>
  <c r="F19" i="16"/>
  <c r="F18" i="16"/>
  <c r="F14" i="16"/>
  <c r="C9" i="8"/>
  <c r="C8" i="8"/>
  <c r="C7" i="8"/>
  <c r="C6" i="8"/>
  <c r="F35" i="8"/>
  <c r="F38" i="8"/>
  <c r="F32" i="8"/>
  <c r="F29" i="8"/>
  <c r="F26" i="8"/>
  <c r="F27" i="8"/>
  <c r="F30" i="8"/>
  <c r="F33" i="8"/>
  <c r="F36" i="8"/>
  <c r="F39" i="8"/>
  <c r="F42" i="8"/>
  <c r="F41" i="8"/>
  <c r="F40" i="8"/>
  <c r="F37" i="8"/>
  <c r="F34" i="8"/>
  <c r="F31" i="8"/>
  <c r="F28" i="8"/>
  <c r="F22" i="8"/>
  <c r="F19" i="8"/>
  <c r="F18" i="8"/>
  <c r="F17" i="8"/>
  <c r="F16" i="8"/>
  <c r="F20" i="8"/>
  <c r="F21" i="8"/>
  <c r="F24" i="8"/>
  <c r="F23" i="8"/>
  <c r="G23" i="8" s="1"/>
  <c r="E7" i="8"/>
  <c r="C5" i="44"/>
  <c r="E16" i="44"/>
  <c r="C6" i="44"/>
  <c r="D5" i="44"/>
  <c r="F14" i="44"/>
  <c r="E9" i="34"/>
  <c r="C6" i="41"/>
  <c r="C5" i="41"/>
  <c r="C7" i="39"/>
  <c r="C11" i="36" s="1"/>
  <c r="E28" i="39"/>
  <c r="D7" i="39"/>
  <c r="F18" i="39"/>
  <c r="G18" i="39"/>
  <c r="E7" i="39"/>
  <c r="D6" i="39"/>
  <c r="F20" i="39"/>
  <c r="G20" i="39"/>
  <c r="F23" i="39"/>
  <c r="G23" i="39"/>
  <c r="C6" i="39"/>
  <c r="D6" i="16"/>
  <c r="F13" i="16"/>
  <c r="G13" i="16"/>
  <c r="D7" i="16"/>
  <c r="F27" i="16"/>
  <c r="G27" i="16"/>
  <c r="F22" i="16"/>
  <c r="G22" i="16"/>
  <c r="C7" i="16"/>
  <c r="E28" i="16"/>
  <c r="C10" i="36"/>
  <c r="C6" i="16"/>
  <c r="E43" i="8"/>
  <c r="C5" i="8"/>
  <c r="C5" i="36" s="1"/>
  <c r="D7" i="35"/>
  <c r="D6" i="35"/>
  <c r="G18" i="35"/>
  <c r="H18" i="35"/>
  <c r="D5" i="35"/>
  <c r="G28" i="35"/>
  <c r="H28" i="35"/>
  <c r="D7" i="32"/>
  <c r="G19" i="32"/>
  <c r="D6" i="32"/>
  <c r="G29" i="32"/>
  <c r="H29" i="32"/>
  <c r="D5" i="32"/>
  <c r="G24" i="32"/>
  <c r="H24" i="32"/>
  <c r="D6" i="30"/>
  <c r="G22" i="30"/>
  <c r="H22" i="30"/>
  <c r="D5" i="30"/>
  <c r="G16" i="30"/>
  <c r="H16" i="30"/>
  <c r="E9" i="8"/>
  <c r="C8" i="36"/>
  <c r="E8" i="36"/>
  <c r="C6" i="36"/>
  <c r="E6" i="36"/>
  <c r="C7" i="36"/>
  <c r="E7" i="36"/>
  <c r="F30" i="35"/>
  <c r="G29" i="35"/>
  <c r="H29" i="35"/>
  <c r="G27" i="35"/>
  <c r="H27" i="35"/>
  <c r="G25" i="35"/>
  <c r="H25" i="35"/>
  <c r="G23" i="35"/>
  <c r="H23" i="35"/>
  <c r="G21" i="35"/>
  <c r="H21" i="35"/>
  <c r="G16" i="35"/>
  <c r="H16" i="35"/>
  <c r="G14" i="35"/>
  <c r="H14" i="35"/>
  <c r="C7" i="35"/>
  <c r="E7" i="35"/>
  <c r="C6" i="35"/>
  <c r="E6" i="35"/>
  <c r="C5" i="35"/>
  <c r="C8" i="35"/>
  <c r="C6" i="30"/>
  <c r="C6" i="34"/>
  <c r="E6" i="34"/>
  <c r="F29" i="30"/>
  <c r="F30" i="32"/>
  <c r="C6" i="32"/>
  <c r="C5" i="32"/>
  <c r="C7" i="32"/>
  <c r="C8" i="34" s="1"/>
  <c r="E8" i="34" s="1"/>
  <c r="C5" i="30"/>
  <c r="E5" i="30"/>
  <c r="G27" i="30"/>
  <c r="H27" i="30"/>
  <c r="G21" i="30"/>
  <c r="H21" i="30"/>
  <c r="G19" i="30"/>
  <c r="H19" i="30"/>
  <c r="G12" i="30"/>
  <c r="H12" i="30"/>
  <c r="G14" i="30"/>
  <c r="H14" i="30"/>
  <c r="G42" i="8"/>
  <c r="G21" i="8"/>
  <c r="G20" i="8"/>
  <c r="G18" i="8"/>
  <c r="G17" i="8"/>
  <c r="G22" i="8"/>
  <c r="F25" i="8"/>
  <c r="G25" i="8"/>
  <c r="G28" i="8"/>
  <c r="G31" i="8"/>
  <c r="G34" i="8"/>
  <c r="G35" i="8"/>
  <c r="G36" i="8"/>
  <c r="G37" i="8"/>
  <c r="G38" i="8"/>
  <c r="G39" i="8"/>
  <c r="G40" i="8"/>
  <c r="G41" i="8"/>
  <c r="G19" i="8"/>
  <c r="G16" i="8"/>
  <c r="G32" i="8"/>
  <c r="G33" i="8"/>
  <c r="G30" i="8"/>
  <c r="G29" i="8"/>
  <c r="G27" i="8"/>
  <c r="G26" i="8"/>
  <c r="G24" i="8"/>
  <c r="F26" i="16"/>
  <c r="G26" i="16"/>
  <c r="F21" i="16"/>
  <c r="G21" i="16"/>
  <c r="F15" i="16"/>
  <c r="G15" i="16"/>
  <c r="F16" i="16"/>
  <c r="G16" i="16"/>
  <c r="F20" i="16"/>
  <c r="G20" i="16"/>
  <c r="G14" i="16"/>
  <c r="F23" i="16"/>
  <c r="G23" i="16"/>
  <c r="F25" i="16"/>
  <c r="G25" i="16"/>
  <c r="F17" i="16"/>
  <c r="G17" i="16"/>
  <c r="G18" i="16"/>
  <c r="F24" i="16"/>
  <c r="G24" i="16"/>
  <c r="C8" i="39"/>
  <c r="F25" i="39"/>
  <c r="G25" i="39"/>
  <c r="F14" i="39"/>
  <c r="G14" i="39"/>
  <c r="F19" i="39"/>
  <c r="G19" i="39"/>
  <c r="F24" i="39"/>
  <c r="G24" i="39"/>
  <c r="E6" i="39"/>
  <c r="E8" i="39"/>
  <c r="F15" i="39"/>
  <c r="G15" i="39"/>
  <c r="F16" i="39"/>
  <c r="G16" i="39"/>
  <c r="F21" i="39"/>
  <c r="G21" i="39"/>
  <c r="F26" i="39"/>
  <c r="G26" i="39"/>
  <c r="F17" i="39"/>
  <c r="G17" i="39"/>
  <c r="F22" i="39"/>
  <c r="G22" i="39"/>
  <c r="F27" i="39"/>
  <c r="G27" i="39"/>
  <c r="F13" i="39"/>
  <c r="G13" i="39"/>
  <c r="G28" i="39" s="1"/>
  <c r="E7" i="16"/>
  <c r="E6" i="16"/>
  <c r="E8" i="16"/>
  <c r="C8" i="16"/>
  <c r="E5" i="8"/>
  <c r="C9" i="36"/>
  <c r="E9" i="36"/>
  <c r="E6" i="8"/>
  <c r="E8" i="8"/>
  <c r="E5" i="36"/>
  <c r="E12" i="36" s="1"/>
  <c r="G25" i="30"/>
  <c r="H25" i="30"/>
  <c r="C7" i="30"/>
  <c r="E10" i="8"/>
  <c r="C10" i="8"/>
  <c r="G24" i="35"/>
  <c r="H24" i="35"/>
  <c r="C7" i="34"/>
  <c r="E7" i="34"/>
  <c r="G13" i="35"/>
  <c r="H13" i="35"/>
  <c r="C5" i="34"/>
  <c r="E5" i="34"/>
  <c r="G24" i="30"/>
  <c r="H24" i="30"/>
  <c r="G20" i="30"/>
  <c r="H20" i="30"/>
  <c r="E6" i="30"/>
  <c r="G17" i="35"/>
  <c r="H17" i="35"/>
  <c r="G17" i="30"/>
  <c r="H17" i="30"/>
  <c r="G18" i="30"/>
  <c r="H18" i="30"/>
  <c r="E7" i="30"/>
  <c r="G23" i="30"/>
  <c r="H23" i="30"/>
  <c r="G20" i="35"/>
  <c r="H20" i="35"/>
  <c r="G28" i="30"/>
  <c r="H28" i="30"/>
  <c r="G19" i="16"/>
  <c r="F13" i="44"/>
  <c r="F15" i="44"/>
  <c r="F12" i="44"/>
  <c r="G12" i="44"/>
  <c r="E5" i="44"/>
  <c r="E6" i="44"/>
  <c r="G15" i="44"/>
  <c r="G14" i="44"/>
  <c r="G13" i="44"/>
  <c r="G26" i="35"/>
  <c r="H26" i="35"/>
  <c r="G26" i="30"/>
  <c r="H26" i="30"/>
  <c r="G26" i="32"/>
  <c r="H26" i="32"/>
  <c r="G15" i="35"/>
  <c r="H15" i="35"/>
  <c r="G22" i="35"/>
  <c r="H22" i="35"/>
  <c r="E5" i="35"/>
  <c r="E8" i="35"/>
  <c r="G13" i="30"/>
  <c r="H13" i="30"/>
  <c r="E7" i="32"/>
  <c r="G15" i="30"/>
  <c r="H15" i="30"/>
  <c r="G18" i="32"/>
  <c r="H18" i="32"/>
  <c r="E5" i="32"/>
  <c r="G22" i="32"/>
  <c r="H22" i="32"/>
  <c r="C8" i="32"/>
  <c r="G15" i="32"/>
  <c r="H15" i="32"/>
  <c r="E10" i="34"/>
  <c r="G13" i="32"/>
  <c r="H13" i="32"/>
  <c r="G25" i="32"/>
  <c r="H25" i="32"/>
  <c r="G28" i="32"/>
  <c r="H28" i="32"/>
  <c r="G17" i="32"/>
  <c r="H17" i="32"/>
  <c r="G23" i="32"/>
  <c r="H23" i="32"/>
  <c r="G20" i="32"/>
  <c r="H20" i="32"/>
  <c r="G27" i="32"/>
  <c r="H27" i="32"/>
  <c r="G21" i="32"/>
  <c r="H21" i="32"/>
  <c r="G16" i="32"/>
  <c r="H16" i="32"/>
  <c r="E6" i="32"/>
  <c r="G14" i="32"/>
  <c r="H14" i="32"/>
  <c r="H30" i="35"/>
  <c r="H29" i="30"/>
  <c r="E8" i="32"/>
  <c r="H30" i="32"/>
  <c r="G43" i="8" l="1"/>
  <c r="G28" i="16"/>
</calcChain>
</file>

<file path=xl/sharedStrings.xml><?xml version="1.0" encoding="utf-8"?>
<sst xmlns="http://schemas.openxmlformats.org/spreadsheetml/2006/main" count="431" uniqueCount="141">
  <si>
    <t>RÉCAPITULATIF LOT 1</t>
  </si>
  <si>
    <t>Type de prestation</t>
  </si>
  <si>
    <t>Volume total des prestations</t>
  </si>
  <si>
    <t>Tarif unitaire des prestations</t>
  </si>
  <si>
    <t>Tarif total des prestations</t>
  </si>
  <si>
    <t>Commentaires</t>
  </si>
  <si>
    <t>café/thé avec viennoiseries, fruits et fruits secs</t>
  </si>
  <si>
    <t xml:space="preserve">Repas chaud </t>
  </si>
  <si>
    <t>Repas froid</t>
  </si>
  <si>
    <t xml:space="preserve">Plateau repas </t>
  </si>
  <si>
    <t>Boxes sandwich</t>
  </si>
  <si>
    <t>Bar à pâtes</t>
  </si>
  <si>
    <t>Mini Sandwiches</t>
  </si>
  <si>
    <t>TOTAL</t>
  </si>
  <si>
    <t xml:space="preserve">CATERING ORGANISATION </t>
  </si>
  <si>
    <t>Volume Total / prestation</t>
  </si>
  <si>
    <t>Tarif total unitaire des prestations
(matériel et RH inclus) en ht</t>
  </si>
  <si>
    <t>Total de la prestation
en €ht</t>
  </si>
  <si>
    <t>MERCI DE PRÉCISER L'ECONOMIE SI L'ENSEMBLE DES REPAS DEVAIENT ÊTRE FROIDS</t>
  </si>
  <si>
    <t>VOLUMETRIE DETAILLEE ET ESTIMEE PAR JOUR</t>
  </si>
  <si>
    <t>Espace</t>
  </si>
  <si>
    <t>Heure de service</t>
  </si>
  <si>
    <t>Prestation</t>
  </si>
  <si>
    <t>Volume à la pièce</t>
  </si>
  <si>
    <t>Prix de la prestation
€ht</t>
  </si>
  <si>
    <t>Budget total €ht</t>
  </si>
  <si>
    <r>
      <rPr>
        <b/>
        <u/>
        <sz val="10"/>
        <rFont val="Calibri"/>
        <family val="2"/>
      </rPr>
      <t>Samedi 17 Octobre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 xml:space="preserve">
</t>
    </r>
    <r>
      <rPr>
        <b/>
        <sz val="10"/>
        <rFont val="Calibri"/>
        <family val="2"/>
      </rPr>
      <t>Montage : 8:00 - 21:00</t>
    </r>
  </si>
  <si>
    <t>8h00 - 21h00</t>
  </si>
  <si>
    <t>12h00 - 14h00</t>
  </si>
  <si>
    <t>Plateau repas</t>
  </si>
  <si>
    <t>19h00 - 21h00</t>
  </si>
  <si>
    <r>
      <rPr>
        <b/>
        <u/>
        <sz val="10"/>
        <color indexed="8"/>
        <rFont val="Arial"/>
        <family val="2"/>
      </rPr>
      <t xml:space="preserve">Dimanche 18 Octobre
</t>
    </r>
    <r>
      <rPr>
        <b/>
        <sz val="10"/>
        <color indexed="8"/>
        <rFont val="Arial"/>
        <family val="2"/>
      </rPr>
      <t xml:space="preserve">
Montage : 8:00 - 21:00</t>
    </r>
  </si>
  <si>
    <r>
      <rPr>
        <b/>
        <u/>
        <sz val="10"/>
        <color indexed="8"/>
        <rFont val="Arial"/>
        <family val="2"/>
      </rPr>
      <t xml:space="preserve">Lundi 19 Octobre
</t>
    </r>
    <r>
      <rPr>
        <b/>
        <sz val="10"/>
        <color indexed="8"/>
        <rFont val="Arial"/>
        <family val="2"/>
      </rPr>
      <t xml:space="preserve">
Montage : 7:00 - 00:00</t>
    </r>
  </si>
  <si>
    <t>Repas Froid</t>
  </si>
  <si>
    <t>Repas Chaud</t>
  </si>
  <si>
    <r>
      <rPr>
        <b/>
        <u/>
        <sz val="10"/>
        <rFont val="Arial"/>
        <family val="2"/>
      </rPr>
      <t>Mardi 20 Octobre</t>
    </r>
    <r>
      <rPr>
        <b/>
        <sz val="10"/>
        <rFont val="Arial"/>
        <family val="2"/>
      </rPr>
      <t xml:space="preserve">
Compétition : 12:00 - 18:30</t>
    </r>
  </si>
  <si>
    <t>11h00 - 14h00</t>
  </si>
  <si>
    <t>18h00 - 21h00</t>
  </si>
  <si>
    <r>
      <rPr>
        <b/>
        <u/>
        <sz val="10"/>
        <rFont val="Arial"/>
        <family val="2"/>
      </rPr>
      <t xml:space="preserve">Mercredi 21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10:00 - 18:30</t>
    </r>
  </si>
  <si>
    <t>8h00  - 19h00</t>
  </si>
  <si>
    <r>
      <rPr>
        <b/>
        <u/>
        <sz val="10"/>
        <rFont val="Arial"/>
        <family val="2"/>
      </rPr>
      <t xml:space="preserve">Jeudi 22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12:00 - 21:30</t>
    </r>
  </si>
  <si>
    <r>
      <rPr>
        <b/>
        <u/>
        <sz val="10"/>
        <rFont val="Arial"/>
        <family val="2"/>
      </rPr>
      <t>Vendredi 23 Octobre</t>
    </r>
    <r>
      <rPr>
        <b/>
        <sz val="10"/>
        <color indexed="8"/>
        <rFont val="Arial"/>
        <family val="2"/>
      </rPr>
      <t xml:space="preserve">
Compétition : 09:30 - 15:00 &amp; 17:00 - 22:30</t>
    </r>
  </si>
  <si>
    <r>
      <rPr>
        <b/>
        <u/>
        <sz val="10"/>
        <rFont val="Arial"/>
        <family val="2"/>
      </rPr>
      <t xml:space="preserve">Samedi 24 Octobre
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Compétition : 09:30 - 15:00 &amp; 17:00 - 22:30</t>
    </r>
  </si>
  <si>
    <r>
      <rPr>
        <b/>
        <u/>
        <sz val="10"/>
        <rFont val="Arial"/>
        <family val="2"/>
      </rPr>
      <t xml:space="preserve">Dimanche 25 Octobre
</t>
    </r>
    <r>
      <rPr>
        <b/>
        <sz val="10"/>
        <color indexed="8"/>
        <rFont val="Arial"/>
        <family val="2"/>
      </rPr>
      <t xml:space="preserve">
Compétition : 11:00 - 17:30</t>
    </r>
  </si>
  <si>
    <t>8h00 - 19h00</t>
  </si>
  <si>
    <t>14h00</t>
  </si>
  <si>
    <t>boxes sandwich</t>
  </si>
  <si>
    <t>départs anticipés des bénévoles</t>
  </si>
  <si>
    <t xml:space="preserve">TOTAL </t>
  </si>
  <si>
    <t xml:space="preserve">La fédération attend du candidat une poropsition de menu pour chacune des prestations. </t>
  </si>
  <si>
    <t>ATHLÈTES</t>
  </si>
  <si>
    <t>OFFRE TARIFAIRE DU PRESTATAIRE</t>
  </si>
  <si>
    <t>Volume</t>
  </si>
  <si>
    <t xml:space="preserve">Tarif unitaire en €ht
(matériel et rh inclus) </t>
  </si>
  <si>
    <t>Tarif total en €ht</t>
  </si>
  <si>
    <t>Commentaire</t>
  </si>
  <si>
    <t>Bar à Pâtes</t>
  </si>
  <si>
    <t>Horaires de service</t>
  </si>
  <si>
    <t>quantités</t>
  </si>
  <si>
    <t>Prix de la prestation 
en €ht</t>
  </si>
  <si>
    <t>total en €ht</t>
  </si>
  <si>
    <r>
      <rPr>
        <b/>
        <u/>
        <sz val="12"/>
        <rFont val="Arial"/>
        <family val="2"/>
      </rPr>
      <t xml:space="preserve">Mardi 20 Octobre
</t>
    </r>
    <r>
      <rPr>
        <b/>
        <sz val="12"/>
        <rFont val="Arial"/>
        <family val="2"/>
      </rPr>
      <t xml:space="preserve">
Compétition : 10:00 - 18:30</t>
    </r>
  </si>
  <si>
    <t>09:00 - 19:00</t>
  </si>
  <si>
    <t>11:00 - 14:00</t>
  </si>
  <si>
    <r>
      <rPr>
        <b/>
        <u/>
        <sz val="12"/>
        <rFont val="Arial"/>
        <family val="2"/>
      </rPr>
      <t xml:space="preserve">Mercredi 21 Octobre
</t>
    </r>
    <r>
      <rPr>
        <b/>
        <sz val="12"/>
        <rFont val="Arial"/>
        <family val="2"/>
      </rPr>
      <t>Compétition : 10:00 - 18:30</t>
    </r>
  </si>
  <si>
    <r>
      <rPr>
        <b/>
        <u/>
        <sz val="12"/>
        <rFont val="Arial"/>
        <family val="2"/>
      </rPr>
      <t xml:space="preserve">Jeudi 22 Octobre
</t>
    </r>
    <r>
      <rPr>
        <b/>
        <sz val="12"/>
        <rFont val="Arial"/>
        <family val="2"/>
      </rPr>
      <t>Compétition : 12:00 - 21:30</t>
    </r>
  </si>
  <si>
    <t>11:00 - 22:00</t>
  </si>
  <si>
    <t>18:00 - 21:00</t>
  </si>
  <si>
    <r>
      <rPr>
        <b/>
        <u/>
        <sz val="12"/>
        <color indexed="8"/>
        <rFont val="Arial"/>
        <family val="2"/>
      </rPr>
      <t>Vendredi 23 Octobre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Compétition : 09:30 - 15:00 &amp; 17:00 - 22:30</t>
    </r>
  </si>
  <si>
    <t>08:30 - 23:00</t>
  </si>
  <si>
    <r>
      <rPr>
        <b/>
        <u/>
        <sz val="12"/>
        <color indexed="8"/>
        <rFont val="Arial"/>
        <family val="2"/>
      </rPr>
      <t>Samedi 24 Octobre</t>
    </r>
    <r>
      <rPr>
        <sz val="12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Compétition : 09:30 - 15:00 &amp; 17:00 - 22:30</t>
    </r>
  </si>
  <si>
    <r>
      <t xml:space="preserve">Dimanche 25 Octobre
</t>
    </r>
    <r>
      <rPr>
        <b/>
        <sz val="12"/>
        <rFont val="Arial"/>
        <family val="2"/>
      </rPr>
      <t>Compétition : 11:00 - 17:30</t>
    </r>
  </si>
  <si>
    <t>08:30 - 18:00</t>
  </si>
  <si>
    <t>PRESSE</t>
  </si>
  <si>
    <t>Tarif unitaire (matériel et RH inclus) en ht</t>
  </si>
  <si>
    <t>2 sandwiches "triangle" par personnes</t>
  </si>
  <si>
    <t>Prix de la prestation en €ht</t>
  </si>
  <si>
    <t>Mini sandwiches</t>
  </si>
  <si>
    <t>RÉCAPITULATIF LOT 2</t>
  </si>
  <si>
    <t>Tarif unitaire des prestations en €ht</t>
  </si>
  <si>
    <t>Tarif total des prestations en €ht</t>
  </si>
  <si>
    <t>Pause permanente</t>
  </si>
  <si>
    <t>eau / soft / boissons chaudes et financiers (2 par personnes)</t>
  </si>
  <si>
    <t>Cocktail apéritif</t>
  </si>
  <si>
    <t>4 à 6 pièces / personnes (80% salées et 20% sucrées) &gt; 100 à 150 grammes par personnes</t>
  </si>
  <si>
    <t>Cocktail Déjeunatoire</t>
  </si>
  <si>
    <t>12 à 16 pièces / personnes (85% salées et 15% sucrées) &gt; 450 gr par personnes</t>
  </si>
  <si>
    <t>Cocktail dînatoire</t>
  </si>
  <si>
    <t>Plateau Court Side</t>
  </si>
  <si>
    <t>Plateau pour 4 personnes : finger food / boissons / macarons / popcorn (offre comme à la maison)</t>
  </si>
  <si>
    <t>SALON FRANCE BADMINTON (terrasse VIP)</t>
  </si>
  <si>
    <t>Tarif unitaire des prestations (matériel et RH inclus) en €ht</t>
  </si>
  <si>
    <t xml:space="preserve">Cocktail apéritif </t>
  </si>
  <si>
    <t>4 à 6 pièces / personnes (80% salées et 20% sucrées) &gt; 100 à 150 grammes par personnes + équivalent de 1 verre d'alcool par personne</t>
  </si>
  <si>
    <t>PRESTATIONS ET VOLUMETRIE DETAILLEES PAR JOUR</t>
  </si>
  <si>
    <t>Prestations</t>
  </si>
  <si>
    <t>Début de service</t>
  </si>
  <si>
    <t>Fin de service</t>
  </si>
  <si>
    <t>Volume (nombre de personnes)</t>
  </si>
  <si>
    <t>Total
€ht</t>
  </si>
  <si>
    <r>
      <rPr>
        <b/>
        <u/>
        <sz val="10"/>
        <rFont val="Arial"/>
        <family val="2"/>
      </rPr>
      <t>Mardi 20 Octobre</t>
    </r>
    <r>
      <rPr>
        <b/>
        <sz val="10"/>
        <rFont val="Arial"/>
        <family val="2"/>
      </rPr>
      <t xml:space="preserve">
Compétition : 10:00 - 18:30</t>
    </r>
    <r>
      <rPr>
        <sz val="10"/>
        <rFont val="Arial"/>
        <family val="2"/>
      </rPr>
      <t xml:space="preserve">
Ouverture du salon : 09:30 - 19:00</t>
    </r>
  </si>
  <si>
    <r>
      <rPr>
        <b/>
        <u/>
        <sz val="10"/>
        <rFont val="Arial"/>
        <family val="2"/>
      </rPr>
      <t xml:space="preserve">Mercredi 21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10:00 - 18:30</t>
    </r>
    <r>
      <rPr>
        <sz val="10"/>
        <rFont val="Arial"/>
        <family val="2"/>
      </rPr>
      <t xml:space="preserve">
Ouverture du salon  : 09:30 - 19:30</t>
    </r>
  </si>
  <si>
    <r>
      <rPr>
        <b/>
        <u/>
        <sz val="10"/>
        <rFont val="Arial"/>
        <family val="2"/>
      </rPr>
      <t xml:space="preserve">Jeudi 22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12:00 - 21:30</t>
    </r>
    <r>
      <rPr>
        <sz val="10"/>
        <rFont val="Arial"/>
        <family val="2"/>
      </rPr>
      <t xml:space="preserve">
Ouverture du salon : 11:30 - 22:00</t>
    </r>
  </si>
  <si>
    <r>
      <rPr>
        <b/>
        <u/>
        <sz val="10"/>
        <rFont val="Arial"/>
        <family val="2"/>
      </rPr>
      <t xml:space="preserve">Vendredi 23 Octobre
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Compétition : 09:30 - 15:00 &amp; 17:00 - 22:30</t>
    </r>
    <r>
      <rPr>
        <sz val="10"/>
        <color indexed="8"/>
        <rFont val="Arial"/>
        <family val="2"/>
      </rPr>
      <t xml:space="preserve">
Ouverture du salon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09</t>
    </r>
    <r>
      <rPr>
        <sz val="10"/>
        <rFont val="Arial"/>
        <family val="2"/>
      </rPr>
      <t xml:space="preserve">:00 </t>
    </r>
    <r>
      <rPr>
        <sz val="10"/>
        <color indexed="8"/>
        <rFont val="Arial"/>
        <family val="2"/>
      </rPr>
      <t>- 23:00</t>
    </r>
  </si>
  <si>
    <r>
      <rPr>
        <b/>
        <u/>
        <sz val="10"/>
        <color indexed="8"/>
        <rFont val="Arial"/>
        <family val="2"/>
      </rPr>
      <t>Samedi 24 Octobre</t>
    </r>
    <r>
      <rPr>
        <sz val="10"/>
        <color indexed="8"/>
        <rFont val="Arial"/>
        <family val="2"/>
      </rPr>
      <t xml:space="preserve">
Compétition : 09:30 - 15:00 &amp; 17:00 - 22:30
Ouverture du salon : 09:00 - 23:00</t>
    </r>
  </si>
  <si>
    <r>
      <rPr>
        <b/>
        <u/>
        <sz val="10"/>
        <rFont val="Arial"/>
        <family val="2"/>
      </rPr>
      <t xml:space="preserve">Dimanche 25 Octobre
</t>
    </r>
    <r>
      <rPr>
        <b/>
        <sz val="10"/>
        <color indexed="8"/>
        <rFont val="Arial"/>
        <family val="2"/>
      </rPr>
      <t xml:space="preserve">
Compétition : 11:00 - 17:30</t>
    </r>
    <r>
      <rPr>
        <sz val="10"/>
        <color indexed="8"/>
        <rFont val="Arial"/>
        <family val="2"/>
      </rPr>
      <t xml:space="preserve">
Ouverture du salon : 10:00 - 18:00</t>
    </r>
  </si>
  <si>
    <t>LOGE YONEX (terrasse VIP)</t>
  </si>
  <si>
    <t>Tarif unitaire des prestations (matériel et rh inclus) en €ht</t>
  </si>
  <si>
    <t>12 à 16 pièces / personnes (85% salées et 15% sucrées) &gt; 450 gr par personnes + Alcool (3 verres par personnes)</t>
  </si>
  <si>
    <t>Cocktail déjeunatoire</t>
  </si>
  <si>
    <t>Cocktail dinatoire</t>
  </si>
  <si>
    <t>OFFRE LOGE B to C(terrasse VIP)</t>
  </si>
  <si>
    <t xml:space="preserve"> total en €ht</t>
  </si>
  <si>
    <t>OFFRE Court Side (VIP)</t>
  </si>
  <si>
    <t>Tarif total des prestations (en €ht)</t>
  </si>
  <si>
    <t>Plateau</t>
  </si>
  <si>
    <t>Un plateau est valable pour 4 personnes</t>
  </si>
  <si>
    <r>
      <t xml:space="preserve">Remise du plateau </t>
    </r>
    <r>
      <rPr>
        <b/>
        <sz val="11"/>
        <color indexed="10"/>
        <rFont val="Calibri"/>
        <family val="2"/>
      </rPr>
      <t>(TBC)</t>
    </r>
  </si>
  <si>
    <t>Prix de la prestation par personne en €ht</t>
  </si>
  <si>
    <t>Session 4</t>
  </si>
  <si>
    <t>Session 5</t>
  </si>
  <si>
    <t>Session 6</t>
  </si>
  <si>
    <t>Session 7</t>
  </si>
  <si>
    <t>Session 8</t>
  </si>
  <si>
    <t>Une composition de plateau est attendue dans la réponse du candidat.</t>
  </si>
  <si>
    <t>LOT 3 - OFFRE VIP BODEGA</t>
  </si>
  <si>
    <t>volume estimé</t>
  </si>
  <si>
    <t>détails</t>
  </si>
  <si>
    <t>Offre Bar : "finger food", à l'achat, au bar de la Bodega</t>
  </si>
  <si>
    <t>cf détails de la prestation demandée dans le cahier des charges</t>
  </si>
  <si>
    <t>Offre de Repas Bistronomique midi et soir</t>
  </si>
  <si>
    <t>Volume de clients estimés</t>
  </si>
  <si>
    <r>
      <rPr>
        <b/>
        <u/>
        <sz val="10"/>
        <rFont val="Arial"/>
        <family val="2"/>
      </rPr>
      <t>Mardi 20 Octobre</t>
    </r>
    <r>
      <rPr>
        <b/>
        <sz val="10"/>
        <rFont val="Arial"/>
        <family val="2"/>
      </rPr>
      <t xml:space="preserve">
Compétition : 10:00 - 18:30</t>
    </r>
    <r>
      <rPr>
        <sz val="10"/>
        <rFont val="Arial"/>
        <family val="2"/>
      </rPr>
      <t xml:space="preserve">
Ouverture de la Bodega 09:30 - 19:00</t>
    </r>
  </si>
  <si>
    <t>Bar / Finger food</t>
  </si>
  <si>
    <t>Repas Bistronomique</t>
  </si>
  <si>
    <r>
      <rPr>
        <b/>
        <u/>
        <sz val="10"/>
        <rFont val="Arial"/>
        <family val="2"/>
      </rPr>
      <t xml:space="preserve">Mercredi 21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10:00 - 18:30</t>
    </r>
    <r>
      <rPr>
        <sz val="10"/>
        <rFont val="Arial"/>
        <family val="2"/>
      </rPr>
      <t xml:space="preserve">
Ouverture de la Bodega  : 09:30 - 19:30</t>
    </r>
  </si>
  <si>
    <r>
      <rPr>
        <b/>
        <u/>
        <sz val="10"/>
        <rFont val="Arial"/>
        <family val="2"/>
      </rPr>
      <t xml:space="preserve">Jeudi 22 Octobre
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Compétition : 12:00 - 21:30</t>
    </r>
    <r>
      <rPr>
        <sz val="10"/>
        <rFont val="Arial"/>
        <family val="2"/>
      </rPr>
      <t xml:space="preserve">
Ouverture de la Bodega : 11:30 - 22:00</t>
    </r>
  </si>
  <si>
    <r>
      <rPr>
        <b/>
        <u/>
        <sz val="10"/>
        <rFont val="Arial"/>
        <family val="2"/>
      </rPr>
      <t xml:space="preserve">Vendredi 23 Octobre
</t>
    </r>
    <r>
      <rPr>
        <sz val="10"/>
        <color indexed="8"/>
        <rFont val="Arial"/>
        <family val="2"/>
      </rPr>
      <t xml:space="preserve">
</t>
    </r>
    <r>
      <rPr>
        <b/>
        <sz val="10"/>
        <color indexed="8"/>
        <rFont val="Arial"/>
        <family val="2"/>
      </rPr>
      <t>Compétition : 09:30 - 15:00 &amp; 17:00 - 22:30</t>
    </r>
    <r>
      <rPr>
        <sz val="10"/>
        <color indexed="8"/>
        <rFont val="Arial"/>
        <family val="2"/>
      </rPr>
      <t xml:space="preserve">
Ouverture de la Bodega :</t>
    </r>
    <r>
      <rPr>
        <sz val="10"/>
        <color indexed="10"/>
        <rFont val="Arial"/>
        <family val="2"/>
      </rPr>
      <t xml:space="preserve"> </t>
    </r>
    <r>
      <rPr>
        <sz val="10"/>
        <color indexed="8"/>
        <rFont val="Arial"/>
        <family val="2"/>
      </rPr>
      <t>09</t>
    </r>
    <r>
      <rPr>
        <sz val="10"/>
        <rFont val="Arial"/>
        <family val="2"/>
      </rPr>
      <t xml:space="preserve">:00 </t>
    </r>
    <r>
      <rPr>
        <sz val="10"/>
        <color indexed="8"/>
        <rFont val="Arial"/>
        <family val="2"/>
      </rPr>
      <t>- 23:00</t>
    </r>
  </si>
  <si>
    <r>
      <rPr>
        <b/>
        <u/>
        <sz val="10"/>
        <color indexed="8"/>
        <rFont val="Arial"/>
        <family val="2"/>
      </rPr>
      <t>Samedi 24 Octobre</t>
    </r>
    <r>
      <rPr>
        <sz val="10"/>
        <color indexed="8"/>
        <rFont val="Arial"/>
        <family val="2"/>
      </rPr>
      <t xml:space="preserve">
Compétition : 09:30 - 15:00 &amp; 17:00 - 22:30
Ouverture de la Bodega : 09:00 - 23:00</t>
    </r>
  </si>
  <si>
    <r>
      <rPr>
        <b/>
        <u/>
        <sz val="10"/>
        <rFont val="Arial"/>
        <family val="2"/>
      </rPr>
      <t xml:space="preserve">Dimanche 25 Octobre
</t>
    </r>
    <r>
      <rPr>
        <b/>
        <sz val="10"/>
        <color indexed="8"/>
        <rFont val="Arial"/>
        <family val="2"/>
      </rPr>
      <t xml:space="preserve">
Compétition : 11:00 - 17:30</t>
    </r>
    <r>
      <rPr>
        <sz val="10"/>
        <color indexed="8"/>
        <rFont val="Arial"/>
        <family val="2"/>
      </rPr>
      <t xml:space="preserve">
Ouverture de la Bodega : 10:00 - 18:00</t>
    </r>
  </si>
  <si>
    <t>Une proposition de menu pour les repas et d'une carte pour le bar est à soumettre à la fédération par le candidat.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</si>
</sst>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"/>
    <numFmt numFmtId="167" formatCode="dddd\ dd\ mmmm"/>
  </numFmts>
  <fonts count="4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u/>
      <sz val="10"/>
      <color indexed="8"/>
      <name val="Arial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8"/>
      <color theme="4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6" tint="-0.249977111117893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7" tint="0.39997558519241921"/>
      <name val="Calibri"/>
      <family val="2"/>
      <scheme val="minor"/>
    </font>
    <font>
      <b/>
      <sz val="11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20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2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0" fontId="26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1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26" fillId="0" borderId="0" xfId="1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24" fillId="2" borderId="3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1" fontId="2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11" fontId="2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/>
    </xf>
    <xf numFmtId="11" fontId="29" fillId="0" borderId="5" xfId="0" applyNumberFormat="1" applyFont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6" fillId="3" borderId="0" xfId="0" applyFont="1" applyFill="1" applyAlignment="1">
      <alignment vertical="center"/>
    </xf>
    <xf numFmtId="1" fontId="29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left" vertical="center"/>
    </xf>
    <xf numFmtId="44" fontId="26" fillId="0" borderId="1" xfId="1" applyFont="1" applyFill="1" applyBorder="1" applyAlignment="1">
      <alignment horizontal="center" vertical="center"/>
    </xf>
    <xf numFmtId="20" fontId="29" fillId="3" borderId="1" xfId="0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11" fontId="25" fillId="4" borderId="5" xfId="0" applyNumberFormat="1" applyFont="1" applyFill="1" applyBorder="1" applyAlignment="1">
      <alignment horizontal="center" vertical="center" wrapText="1"/>
    </xf>
    <xf numFmtId="11" fontId="27" fillId="4" borderId="5" xfId="0" applyNumberFormat="1" applyFont="1" applyFill="1" applyBorder="1" applyAlignment="1">
      <alignment horizontal="center" vertical="center" wrapText="1"/>
    </xf>
    <xf numFmtId="11" fontId="25" fillId="4" borderId="1" xfId="0" applyNumberFormat="1" applyFont="1" applyFill="1" applyBorder="1" applyAlignment="1">
      <alignment horizontal="center" vertical="center" wrapText="1"/>
    </xf>
    <xf numFmtId="11" fontId="27" fillId="4" borderId="1" xfId="0" applyNumberFormat="1" applyFont="1" applyFill="1" applyBorder="1" applyAlignment="1">
      <alignment horizontal="center" vertical="center" wrapText="1"/>
    </xf>
    <xf numFmtId="11" fontId="27" fillId="4" borderId="1" xfId="0" applyNumberFormat="1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44" fontId="1" fillId="3" borderId="1" xfId="1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164" fontId="32" fillId="5" borderId="1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11" fontId="29" fillId="6" borderId="5" xfId="0" applyNumberFormat="1" applyFont="1" applyFill="1" applyBorder="1" applyAlignment="1">
      <alignment horizontal="center" vertical="center" wrapText="1"/>
    </xf>
    <xf numFmtId="1" fontId="29" fillId="6" borderId="1" xfId="0" applyNumberFormat="1" applyFont="1" applyFill="1" applyBorder="1" applyAlignment="1">
      <alignment horizontal="center" vertical="center" wrapText="1"/>
    </xf>
    <xf numFmtId="164" fontId="1" fillId="6" borderId="1" xfId="1" applyNumberFormat="1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1" fontId="29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1" fontId="25" fillId="7" borderId="1" xfId="0" applyNumberFormat="1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/>
    </xf>
    <xf numFmtId="44" fontId="24" fillId="2" borderId="1" xfId="0" applyNumberFormat="1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/>
    </xf>
    <xf numFmtId="44" fontId="1" fillId="6" borderId="1" xfId="1" applyFont="1" applyFill="1" applyBorder="1" applyAlignment="1">
      <alignment horizontal="center" vertical="center" wrapText="1"/>
    </xf>
    <xf numFmtId="20" fontId="29" fillId="6" borderId="1" xfId="0" applyNumberFormat="1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top"/>
    </xf>
    <xf numFmtId="0" fontId="34" fillId="0" borderId="0" xfId="0" applyFont="1" applyAlignment="1">
      <alignment horizontal="left" vertical="top"/>
    </xf>
    <xf numFmtId="0" fontId="26" fillId="0" borderId="0" xfId="0" quotePrefix="1" applyFont="1" applyAlignment="1">
      <alignment horizontal="left" vertical="top"/>
    </xf>
    <xf numFmtId="0" fontId="26" fillId="0" borderId="0" xfId="0" quotePrefix="1" applyFont="1" applyAlignment="1">
      <alignment horizontal="left" vertical="top" wrapText="1"/>
    </xf>
    <xf numFmtId="0" fontId="29" fillId="0" borderId="1" xfId="0" applyFont="1" applyBorder="1" applyAlignment="1">
      <alignment horizontal="center" vertical="center" wrapText="1"/>
    </xf>
    <xf numFmtId="1" fontId="24" fillId="2" borderId="1" xfId="0" applyNumberFormat="1" applyFont="1" applyFill="1" applyBorder="1" applyAlignment="1">
      <alignment horizontal="center" vertical="center"/>
    </xf>
    <xf numFmtId="20" fontId="29" fillId="0" borderId="1" xfId="0" applyNumberFormat="1" applyFont="1" applyBorder="1" applyAlignment="1">
      <alignment horizontal="center" vertical="center"/>
    </xf>
    <xf numFmtId="44" fontId="26" fillId="0" borderId="0" xfId="1" applyFont="1" applyFill="1" applyBorder="1" applyAlignment="1">
      <alignment vertical="center"/>
    </xf>
    <xf numFmtId="44" fontId="24" fillId="0" borderId="0" xfId="0" applyNumberFormat="1" applyFont="1" applyAlignment="1">
      <alignment vertical="center"/>
    </xf>
    <xf numFmtId="44" fontId="26" fillId="0" borderId="1" xfId="1" applyFont="1" applyFill="1" applyBorder="1" applyAlignment="1">
      <alignment horizontal="left" vertical="center"/>
    </xf>
    <xf numFmtId="11" fontId="25" fillId="8" borderId="1" xfId="0" applyNumberFormat="1" applyFont="1" applyFill="1" applyBorder="1" applyAlignment="1">
      <alignment horizontal="center" vertical="center" wrapText="1"/>
    </xf>
    <xf numFmtId="11" fontId="27" fillId="8" borderId="1" xfId="0" applyNumberFormat="1" applyFont="1" applyFill="1" applyBorder="1" applyAlignment="1">
      <alignment horizontal="center" vertical="center" wrapText="1"/>
    </xf>
    <xf numFmtId="11" fontId="27" fillId="8" borderId="1" xfId="0" applyNumberFormat="1" applyFont="1" applyFill="1" applyBorder="1" applyAlignment="1">
      <alignment vertical="center" wrapText="1"/>
    </xf>
    <xf numFmtId="11" fontId="25" fillId="8" borderId="5" xfId="0" applyNumberFormat="1" applyFont="1" applyFill="1" applyBorder="1" applyAlignment="1">
      <alignment horizontal="center" vertical="center" wrapText="1"/>
    </xf>
    <xf numFmtId="11" fontId="27" fillId="8" borderId="5" xfId="0" applyNumberFormat="1" applyFont="1" applyFill="1" applyBorder="1" applyAlignment="1">
      <alignment horizontal="center" vertical="center" wrapText="1"/>
    </xf>
    <xf numFmtId="11" fontId="25" fillId="9" borderId="1" xfId="0" applyNumberFormat="1" applyFont="1" applyFill="1" applyBorder="1" applyAlignment="1">
      <alignment horizontal="center" vertical="center" wrapText="1"/>
    </xf>
    <xf numFmtId="11" fontId="27" fillId="9" borderId="1" xfId="0" applyNumberFormat="1" applyFont="1" applyFill="1" applyBorder="1" applyAlignment="1">
      <alignment horizontal="center" vertical="center" wrapText="1"/>
    </xf>
    <xf numFmtId="11" fontId="27" fillId="9" borderId="1" xfId="0" applyNumberFormat="1" applyFont="1" applyFill="1" applyBorder="1" applyAlignment="1">
      <alignment vertical="center" wrapText="1"/>
    </xf>
    <xf numFmtId="11" fontId="25" fillId="10" borderId="1" xfId="0" applyNumberFormat="1" applyFont="1" applyFill="1" applyBorder="1" applyAlignment="1">
      <alignment horizontal="center" vertical="center" wrapText="1"/>
    </xf>
    <xf numFmtId="11" fontId="27" fillId="10" borderId="1" xfId="0" applyNumberFormat="1" applyFont="1" applyFill="1" applyBorder="1" applyAlignment="1">
      <alignment horizontal="center" vertical="center" wrapText="1"/>
    </xf>
    <xf numFmtId="11" fontId="27" fillId="10" borderId="1" xfId="0" applyNumberFormat="1" applyFont="1" applyFill="1" applyBorder="1" applyAlignment="1">
      <alignment vertical="center" wrapText="1"/>
    </xf>
    <xf numFmtId="11" fontId="25" fillId="10" borderId="5" xfId="0" applyNumberFormat="1" applyFont="1" applyFill="1" applyBorder="1" applyAlignment="1">
      <alignment horizontal="center" vertical="center" wrapText="1"/>
    </xf>
    <xf numFmtId="11" fontId="27" fillId="10" borderId="5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66" fontId="26" fillId="11" borderId="1" xfId="1" applyNumberFormat="1" applyFont="1" applyFill="1" applyBorder="1" applyAlignment="1">
      <alignment horizontal="center" vertical="center"/>
    </xf>
    <xf numFmtId="164" fontId="26" fillId="11" borderId="1" xfId="1" applyNumberFormat="1" applyFont="1" applyFill="1" applyBorder="1" applyAlignment="1">
      <alignment horizontal="center" vertical="center"/>
    </xf>
    <xf numFmtId="164" fontId="26" fillId="11" borderId="5" xfId="1" applyNumberFormat="1" applyFont="1" applyFill="1" applyBorder="1" applyAlignment="1">
      <alignment horizontal="center" vertical="center"/>
    </xf>
    <xf numFmtId="11" fontId="25" fillId="12" borderId="8" xfId="0" applyNumberFormat="1" applyFont="1" applyFill="1" applyBorder="1" applyAlignment="1">
      <alignment horizontal="center" vertical="center" wrapText="1"/>
    </xf>
    <xf numFmtId="11" fontId="27" fillId="12" borderId="9" xfId="0" applyNumberFormat="1" applyFont="1" applyFill="1" applyBorder="1" applyAlignment="1">
      <alignment horizontal="center" vertical="center" wrapText="1"/>
    </xf>
    <xf numFmtId="11" fontId="27" fillId="12" borderId="10" xfId="0" applyNumberFormat="1" applyFont="1" applyFill="1" applyBorder="1" applyAlignment="1">
      <alignment horizontal="center" vertical="center" wrapText="1"/>
    </xf>
    <xf numFmtId="11" fontId="25" fillId="12" borderId="5" xfId="0" applyNumberFormat="1" applyFont="1" applyFill="1" applyBorder="1" applyAlignment="1">
      <alignment horizontal="center" vertical="center" wrapText="1"/>
    </xf>
    <xf numFmtId="0" fontId="24" fillId="12" borderId="11" xfId="0" applyFont="1" applyFill="1" applyBorder="1" applyAlignment="1">
      <alignment vertical="center"/>
    </xf>
    <xf numFmtId="0" fontId="24" fillId="12" borderId="12" xfId="0" applyFont="1" applyFill="1" applyBorder="1" applyAlignment="1">
      <alignment vertical="center"/>
    </xf>
    <xf numFmtId="0" fontId="24" fillId="12" borderId="13" xfId="0" applyFont="1" applyFill="1" applyBorder="1" applyAlignment="1">
      <alignment vertical="center"/>
    </xf>
    <xf numFmtId="1" fontId="32" fillId="12" borderId="14" xfId="0" applyNumberFormat="1" applyFont="1" applyFill="1" applyBorder="1" applyAlignment="1">
      <alignment horizontal="center" vertical="center" wrapText="1"/>
    </xf>
    <xf numFmtId="164" fontId="32" fillId="12" borderId="14" xfId="0" applyNumberFormat="1" applyFont="1" applyFill="1" applyBorder="1" applyAlignment="1">
      <alignment horizontal="center" vertical="center" wrapText="1"/>
    </xf>
    <xf numFmtId="164" fontId="32" fillId="12" borderId="15" xfId="0" applyNumberFormat="1" applyFont="1" applyFill="1" applyBorder="1" applyAlignment="1">
      <alignment horizontal="center" vertical="center" wrapText="1"/>
    </xf>
    <xf numFmtId="11" fontId="36" fillId="7" borderId="5" xfId="0" applyNumberFormat="1" applyFont="1" applyFill="1" applyBorder="1" applyAlignment="1">
      <alignment horizontal="center" vertical="center" wrapText="1"/>
    </xf>
    <xf numFmtId="167" fontId="15" fillId="0" borderId="1" xfId="0" applyNumberFormat="1" applyFont="1" applyBorder="1" applyAlignment="1">
      <alignment horizontal="center" vertical="center" wrapText="1"/>
    </xf>
    <xf numFmtId="11" fontId="37" fillId="0" borderId="5" xfId="0" applyNumberFormat="1" applyFont="1" applyBorder="1" applyAlignment="1">
      <alignment horizontal="center" vertical="center" wrapText="1"/>
    </xf>
    <xf numFmtId="1" fontId="37" fillId="0" borderId="1" xfId="0" quotePrefix="1" applyNumberFormat="1" applyFont="1" applyBorder="1" applyAlignment="1">
      <alignment horizontal="center" vertical="center" wrapText="1"/>
    </xf>
    <xf numFmtId="7" fontId="37" fillId="0" borderId="5" xfId="0" applyNumberFormat="1" applyFont="1" applyBorder="1" applyAlignment="1">
      <alignment horizontal="center" vertical="center" wrapText="1"/>
    </xf>
    <xf numFmtId="164" fontId="37" fillId="0" borderId="5" xfId="0" applyNumberFormat="1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67" fontId="15" fillId="6" borderId="1" xfId="0" applyNumberFormat="1" applyFont="1" applyFill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1" fontId="37" fillId="6" borderId="5" xfId="0" quotePrefix="1" applyNumberFormat="1" applyFont="1" applyFill="1" applyBorder="1" applyAlignment="1">
      <alignment horizontal="center" vertical="center" wrapText="1"/>
    </xf>
    <xf numFmtId="7" fontId="37" fillId="6" borderId="5" xfId="0" applyNumberFormat="1" applyFont="1" applyFill="1" applyBorder="1" applyAlignment="1">
      <alignment horizontal="center" vertical="center" wrapText="1"/>
    </xf>
    <xf numFmtId="164" fontId="37" fillId="6" borderId="5" xfId="0" applyNumberFormat="1" applyFont="1" applyFill="1" applyBorder="1" applyAlignment="1">
      <alignment horizontal="center" vertical="center" wrapText="1"/>
    </xf>
    <xf numFmtId="11" fontId="37" fillId="6" borderId="5" xfId="0" applyNumberFormat="1" applyFont="1" applyFill="1" applyBorder="1" applyAlignment="1">
      <alignment horizontal="center" vertical="center" wrapText="1"/>
    </xf>
    <xf numFmtId="1" fontId="37" fillId="6" borderId="5" xfId="0" applyNumberFormat="1" applyFont="1" applyFill="1" applyBorder="1" applyAlignment="1">
      <alignment horizontal="center" vertical="center" wrapText="1"/>
    </xf>
    <xf numFmtId="1" fontId="37" fillId="0" borderId="5" xfId="0" applyNumberFormat="1" applyFont="1" applyBorder="1" applyAlignment="1">
      <alignment horizontal="center" vertical="center" wrapText="1"/>
    </xf>
    <xf numFmtId="11" fontId="37" fillId="6" borderId="1" xfId="0" applyNumberFormat="1" applyFont="1" applyFill="1" applyBorder="1" applyAlignment="1">
      <alignment horizontal="center" vertical="center" wrapText="1"/>
    </xf>
    <xf numFmtId="1" fontId="37" fillId="6" borderId="1" xfId="0" applyNumberFormat="1" applyFont="1" applyFill="1" applyBorder="1" applyAlignment="1">
      <alignment horizontal="center" vertical="center" wrapText="1"/>
    </xf>
    <xf numFmtId="11" fontId="37" fillId="0" borderId="1" xfId="0" applyNumberFormat="1" applyFont="1" applyBorder="1" applyAlignment="1">
      <alignment horizontal="center" vertical="center" wrapText="1"/>
    </xf>
    <xf numFmtId="1" fontId="37" fillId="0" borderId="1" xfId="0" applyNumberFormat="1" applyFont="1" applyBorder="1" applyAlignment="1">
      <alignment horizontal="center" vertical="center" wrapText="1"/>
    </xf>
    <xf numFmtId="1" fontId="37" fillId="6" borderId="1" xfId="0" quotePrefix="1" applyNumberFormat="1" applyFont="1" applyFill="1" applyBorder="1" applyAlignment="1">
      <alignment horizontal="center" vertical="center" wrapText="1"/>
    </xf>
    <xf numFmtId="1" fontId="39" fillId="5" borderId="1" xfId="0" applyNumberFormat="1" applyFont="1" applyFill="1" applyBorder="1" applyAlignment="1">
      <alignment horizontal="center" vertical="center" wrapText="1"/>
    </xf>
    <xf numFmtId="164" fontId="39" fillId="5" borderId="1" xfId="0" applyNumberFormat="1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center" vertical="center"/>
    </xf>
    <xf numFmtId="3" fontId="24" fillId="13" borderId="1" xfId="0" applyNumberFormat="1" applyFont="1" applyFill="1" applyBorder="1" applyAlignment="1">
      <alignment horizontal="center" vertical="center"/>
    </xf>
    <xf numFmtId="44" fontId="24" fillId="13" borderId="1" xfId="0" applyNumberFormat="1" applyFont="1" applyFill="1" applyBorder="1" applyAlignment="1">
      <alignment horizontal="center" vertical="center"/>
    </xf>
    <xf numFmtId="164" fontId="24" fillId="13" borderId="1" xfId="0" applyNumberFormat="1" applyFont="1" applyFill="1" applyBorder="1" applyAlignment="1">
      <alignment horizontal="center" vertical="center"/>
    </xf>
    <xf numFmtId="1" fontId="39" fillId="13" borderId="1" xfId="0" applyNumberFormat="1" applyFont="1" applyFill="1" applyBorder="1" applyAlignment="1">
      <alignment horizontal="center" vertical="center" wrapText="1"/>
    </xf>
    <xf numFmtId="164" fontId="39" fillId="13" borderId="1" xfId="0" applyNumberFormat="1" applyFont="1" applyFill="1" applyBorder="1" applyAlignment="1">
      <alignment horizontal="center" vertical="center" wrapText="1"/>
    </xf>
    <xf numFmtId="11" fontId="24" fillId="13" borderId="1" xfId="0" applyNumberFormat="1" applyFont="1" applyFill="1" applyBorder="1" applyAlignment="1">
      <alignment horizontal="center" vertical="center" wrapText="1"/>
    </xf>
    <xf numFmtId="11" fontId="40" fillId="13" borderId="5" xfId="0" applyNumberFormat="1" applyFont="1" applyFill="1" applyBorder="1" applyAlignment="1">
      <alignment horizontal="center" vertical="center" wrapText="1"/>
    </xf>
    <xf numFmtId="166" fontId="26" fillId="0" borderId="1" xfId="1" applyNumberFormat="1" applyFont="1" applyFill="1" applyBorder="1" applyAlignment="1">
      <alignment horizontal="left" vertical="center"/>
    </xf>
    <xf numFmtId="11" fontId="24" fillId="15" borderId="1" xfId="0" applyNumberFormat="1" applyFont="1" applyFill="1" applyBorder="1" applyAlignment="1">
      <alignment horizontal="center" vertical="center" wrapText="1"/>
    </xf>
    <xf numFmtId="11" fontId="34" fillId="15" borderId="1" xfId="0" applyNumberFormat="1" applyFont="1" applyFill="1" applyBorder="1" applyAlignment="1">
      <alignment horizontal="center" vertical="center" wrapText="1"/>
    </xf>
    <xf numFmtId="11" fontId="34" fillId="15" borderId="1" xfId="0" applyNumberFormat="1" applyFont="1" applyFill="1" applyBorder="1" applyAlignment="1">
      <alignment vertical="center" wrapText="1"/>
    </xf>
    <xf numFmtId="0" fontId="24" fillId="16" borderId="1" xfId="0" applyFont="1" applyFill="1" applyBorder="1" applyAlignment="1">
      <alignment vertical="center"/>
    </xf>
    <xf numFmtId="0" fontId="24" fillId="16" borderId="1" xfId="0" applyFont="1" applyFill="1" applyBorder="1" applyAlignment="1">
      <alignment horizontal="center" vertical="center"/>
    </xf>
    <xf numFmtId="164" fontId="32" fillId="16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0" fontId="24" fillId="2" borderId="6" xfId="0" applyFont="1" applyFill="1" applyBorder="1" applyAlignment="1">
      <alignment horizontal="center" vertical="center"/>
    </xf>
    <xf numFmtId="1" fontId="24" fillId="2" borderId="5" xfId="0" applyNumberFormat="1" applyFont="1" applyFill="1" applyBorder="1" applyAlignment="1">
      <alignment horizontal="center" vertical="center"/>
    </xf>
    <xf numFmtId="44" fontId="24" fillId="2" borderId="5" xfId="0" applyNumberFormat="1" applyFont="1" applyFill="1" applyBorder="1" applyAlignment="1">
      <alignment horizontal="center" vertical="center"/>
    </xf>
    <xf numFmtId="164" fontId="24" fillId="11" borderId="23" xfId="0" applyNumberFormat="1" applyFont="1" applyFill="1" applyBorder="1" applyAlignment="1">
      <alignment horizontal="center" vertical="center"/>
    </xf>
    <xf numFmtId="164" fontId="24" fillId="2" borderId="5" xfId="0" applyNumberFormat="1" applyFont="1" applyFill="1" applyBorder="1" applyAlignment="1">
      <alignment horizontal="center" vertical="center"/>
    </xf>
    <xf numFmtId="167" fontId="7" fillId="6" borderId="5" xfId="0" applyNumberFormat="1" applyFont="1" applyFill="1" applyBorder="1" applyAlignment="1">
      <alignment horizontal="center" vertical="center" wrapText="1"/>
    </xf>
    <xf numFmtId="167" fontId="7" fillId="6" borderId="17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167" fontId="7" fillId="0" borderId="17" xfId="0" applyNumberFormat="1" applyFont="1" applyBorder="1" applyAlignment="1">
      <alignment horizontal="center" vertical="center" wrapText="1"/>
    </xf>
    <xf numFmtId="0" fontId="31" fillId="14" borderId="0" xfId="0" applyFont="1" applyFill="1" applyAlignment="1">
      <alignment horizontal="center" vertical="center"/>
    </xf>
    <xf numFmtId="167" fontId="8" fillId="6" borderId="5" xfId="0" applyNumberFormat="1" applyFont="1" applyFill="1" applyBorder="1" applyAlignment="1">
      <alignment horizontal="center" vertical="center" wrapText="1"/>
    </xf>
    <xf numFmtId="167" fontId="8" fillId="6" borderId="16" xfId="0" applyNumberFormat="1" applyFont="1" applyFill="1" applyBorder="1" applyAlignment="1">
      <alignment horizontal="center" vertical="center" wrapText="1"/>
    </xf>
    <xf numFmtId="167" fontId="8" fillId="0" borderId="5" xfId="0" applyNumberFormat="1" applyFont="1" applyBorder="1" applyAlignment="1">
      <alignment horizontal="center" vertical="center" wrapText="1"/>
    </xf>
    <xf numFmtId="167" fontId="8" fillId="0" borderId="16" xfId="0" applyNumberFormat="1" applyFont="1" applyBorder="1" applyAlignment="1">
      <alignment horizontal="center" vertical="center" wrapText="1"/>
    </xf>
    <xf numFmtId="167" fontId="8" fillId="6" borderId="17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167" fontId="8" fillId="0" borderId="1" xfId="0" applyNumberFormat="1" applyFont="1" applyBorder="1" applyAlignment="1">
      <alignment horizontal="center" vertical="center" wrapText="1"/>
    </xf>
    <xf numFmtId="167" fontId="6" fillId="0" borderId="5" xfId="0" applyNumberFormat="1" applyFont="1" applyBorder="1" applyAlignment="1">
      <alignment horizontal="center" vertical="center" wrapText="1"/>
    </xf>
    <xf numFmtId="167" fontId="7" fillId="0" borderId="16" xfId="0" applyNumberFormat="1" applyFont="1" applyBorder="1" applyAlignment="1">
      <alignment horizontal="center" vertical="center" wrapText="1"/>
    </xf>
    <xf numFmtId="167" fontId="6" fillId="0" borderId="17" xfId="0" applyNumberFormat="1" applyFont="1" applyBorder="1" applyAlignment="1">
      <alignment horizontal="center" vertical="center" wrapText="1"/>
    </xf>
    <xf numFmtId="167" fontId="6" fillId="0" borderId="16" xfId="0" applyNumberFormat="1" applyFont="1" applyBorder="1" applyAlignment="1">
      <alignment horizontal="center" vertical="center" wrapText="1"/>
    </xf>
    <xf numFmtId="167" fontId="10" fillId="6" borderId="5" xfId="0" applyNumberFormat="1" applyFont="1" applyFill="1" applyBorder="1" applyAlignment="1">
      <alignment horizontal="center" vertical="center" wrapText="1"/>
    </xf>
    <xf numFmtId="167" fontId="10" fillId="6" borderId="17" xfId="0" applyNumberFormat="1" applyFont="1" applyFill="1" applyBorder="1" applyAlignment="1">
      <alignment horizontal="center" vertical="center" wrapText="1"/>
    </xf>
    <xf numFmtId="167" fontId="10" fillId="6" borderId="16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7" fontId="6" fillId="6" borderId="5" xfId="0" applyNumberFormat="1" applyFont="1" applyFill="1" applyBorder="1" applyAlignment="1">
      <alignment horizontal="center" vertical="center" wrapText="1"/>
    </xf>
    <xf numFmtId="167" fontId="6" fillId="6" borderId="17" xfId="0" applyNumberFormat="1" applyFont="1" applyFill="1" applyBorder="1" applyAlignment="1">
      <alignment horizontal="center" vertical="center" wrapText="1"/>
    </xf>
    <xf numFmtId="167" fontId="6" fillId="6" borderId="16" xfId="0" applyNumberFormat="1" applyFont="1" applyFill="1" applyBorder="1" applyAlignment="1">
      <alignment horizontal="center" vertical="center" wrapText="1"/>
    </xf>
    <xf numFmtId="0" fontId="44" fillId="0" borderId="23" xfId="0" applyFont="1" applyBorder="1" applyAlignment="1">
      <alignment horizontal="left" vertical="center"/>
    </xf>
    <xf numFmtId="0" fontId="44" fillId="0" borderId="24" xfId="0" applyFont="1" applyBorder="1" applyAlignment="1">
      <alignment horizontal="left" vertical="center"/>
    </xf>
    <xf numFmtId="167" fontId="18" fillId="0" borderId="5" xfId="0" applyNumberFormat="1" applyFont="1" applyBorder="1" applyAlignment="1">
      <alignment horizontal="center" vertical="center" wrapText="1"/>
    </xf>
    <xf numFmtId="167" fontId="18" fillId="0" borderId="17" xfId="0" applyNumberFormat="1" applyFont="1" applyBorder="1" applyAlignment="1">
      <alignment horizontal="center" vertical="center" wrapText="1"/>
    </xf>
    <xf numFmtId="167" fontId="18" fillId="0" borderId="16" xfId="0" applyNumberFormat="1" applyFont="1" applyBorder="1" applyAlignment="1">
      <alignment horizontal="center" vertical="center" wrapText="1"/>
    </xf>
    <xf numFmtId="167" fontId="17" fillId="6" borderId="5" xfId="0" applyNumberFormat="1" applyFont="1" applyFill="1" applyBorder="1" applyAlignment="1">
      <alignment horizontal="center" vertical="center" wrapText="1"/>
    </xf>
    <xf numFmtId="167" fontId="15" fillId="6" borderId="17" xfId="0" applyNumberFormat="1" applyFont="1" applyFill="1" applyBorder="1" applyAlignment="1">
      <alignment horizontal="center" vertical="center" wrapText="1"/>
    </xf>
    <xf numFmtId="167" fontId="16" fillId="6" borderId="5" xfId="0" applyNumberFormat="1" applyFont="1" applyFill="1" applyBorder="1" applyAlignment="1">
      <alignment horizontal="center" vertical="center" wrapText="1"/>
    </xf>
    <xf numFmtId="167" fontId="18" fillId="6" borderId="17" xfId="0" applyNumberFormat="1" applyFont="1" applyFill="1" applyBorder="1" applyAlignment="1">
      <alignment horizontal="center" vertical="center" wrapText="1"/>
    </xf>
    <xf numFmtId="167" fontId="17" fillId="0" borderId="5" xfId="0" applyNumberFormat="1" applyFont="1" applyBorder="1" applyAlignment="1">
      <alignment horizontal="center" vertical="center" wrapText="1"/>
    </xf>
    <xf numFmtId="167" fontId="15" fillId="0" borderId="17" xfId="0" applyNumberFormat="1" applyFont="1" applyBorder="1" applyAlignment="1">
      <alignment horizontal="center" vertical="center" wrapText="1"/>
    </xf>
    <xf numFmtId="164" fontId="39" fillId="5" borderId="1" xfId="0" applyNumberFormat="1" applyFont="1" applyFill="1" applyBorder="1" applyAlignment="1">
      <alignment horizontal="center" vertical="center" wrapText="1"/>
    </xf>
    <xf numFmtId="0" fontId="41" fillId="7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167" fontId="15" fillId="0" borderId="16" xfId="0" applyNumberFormat="1" applyFont="1" applyBorder="1" applyAlignment="1">
      <alignment horizontal="center" vertical="center" wrapText="1"/>
    </xf>
    <xf numFmtId="167" fontId="18" fillId="6" borderId="5" xfId="0" applyNumberFormat="1" applyFont="1" applyFill="1" applyBorder="1" applyAlignment="1">
      <alignment horizontal="center" vertical="center" wrapText="1"/>
    </xf>
    <xf numFmtId="167" fontId="18" fillId="6" borderId="16" xfId="0" applyNumberFormat="1" applyFont="1" applyFill="1" applyBorder="1" applyAlignment="1">
      <alignment horizontal="center" vertical="center" wrapText="1"/>
    </xf>
    <xf numFmtId="167" fontId="17" fillId="0" borderId="17" xfId="0" applyNumberFormat="1" applyFont="1" applyBorder="1" applyAlignment="1">
      <alignment horizontal="center" vertical="center" wrapText="1"/>
    </xf>
    <xf numFmtId="167" fontId="17" fillId="6" borderId="17" xfId="0" applyNumberFormat="1" applyFont="1" applyFill="1" applyBorder="1" applyAlignment="1">
      <alignment horizontal="center" vertical="center" wrapText="1"/>
    </xf>
    <xf numFmtId="0" fontId="42" fillId="13" borderId="0" xfId="0" applyFont="1" applyFill="1" applyAlignment="1">
      <alignment horizontal="center" vertical="center"/>
    </xf>
    <xf numFmtId="164" fontId="39" fillId="13" borderId="20" xfId="0" applyNumberFormat="1" applyFont="1" applyFill="1" applyBorder="1" applyAlignment="1">
      <alignment horizontal="center" vertical="center" wrapText="1"/>
    </xf>
    <xf numFmtId="164" fontId="39" fillId="13" borderId="21" xfId="0" applyNumberFormat="1" applyFont="1" applyFill="1" applyBorder="1" applyAlignment="1">
      <alignment horizontal="center" vertical="center" wrapText="1"/>
    </xf>
    <xf numFmtId="164" fontId="39" fillId="13" borderId="22" xfId="0" applyNumberFormat="1" applyFont="1" applyFill="1" applyBorder="1" applyAlignment="1">
      <alignment horizontal="center" vertical="center" wrapText="1"/>
    </xf>
    <xf numFmtId="167" fontId="16" fillId="6" borderId="18" xfId="0" applyNumberFormat="1" applyFont="1" applyFill="1" applyBorder="1" applyAlignment="1">
      <alignment horizontal="center" vertical="center" wrapText="1"/>
    </xf>
    <xf numFmtId="167" fontId="16" fillId="6" borderId="19" xfId="0" applyNumberFormat="1" applyFont="1" applyFill="1" applyBorder="1" applyAlignment="1">
      <alignment horizontal="center" vertical="center" wrapText="1"/>
    </xf>
    <xf numFmtId="167" fontId="7" fillId="6" borderId="16" xfId="0" applyNumberFormat="1" applyFont="1" applyFill="1" applyBorder="1" applyAlignment="1">
      <alignment horizontal="center" vertical="center" wrapText="1"/>
    </xf>
    <xf numFmtId="167" fontId="7" fillId="6" borderId="1" xfId="0" applyNumberFormat="1" applyFont="1" applyFill="1" applyBorder="1" applyAlignment="1">
      <alignment horizontal="center" vertical="center" wrapText="1"/>
    </xf>
    <xf numFmtId="167" fontId="7" fillId="0" borderId="1" xfId="0" applyNumberFormat="1" applyFont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01CC0-AAD4-4341-AC88-070D5AEBF100}">
  <sheetPr>
    <tabColor rgb="FFFF0000"/>
    <pageSetUpPr fitToPage="1"/>
  </sheetPr>
  <dimension ref="B1:Q19"/>
  <sheetViews>
    <sheetView zoomScaleNormal="100" workbookViewId="0">
      <selection activeCell="H14" sqref="H14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22.140625" style="14" bestFit="1" customWidth="1"/>
    <col min="9" max="9" width="38.140625" style="14" customWidth="1"/>
    <col min="10" max="10" width="24.42578125" style="4" customWidth="1"/>
    <col min="11" max="11" width="55.42578125" style="12" bestFit="1" customWidth="1"/>
    <col min="12" max="12" width="18.85546875" style="12" bestFit="1" customWidth="1"/>
    <col min="13" max="13" width="16.42578125" style="12" customWidth="1"/>
    <col min="14" max="14" width="34.42578125" style="12" bestFit="1" customWidth="1"/>
    <col min="15" max="15" width="18.42578125" style="12" customWidth="1"/>
    <col min="16" max="16" width="29.42578125" style="12" bestFit="1" customWidth="1"/>
    <col min="17" max="16384" width="11.42578125" style="12"/>
  </cols>
  <sheetData>
    <row r="1" spans="2:17" s="13" customFormat="1" ht="15" x14ac:dyDescent="0.25"/>
    <row r="2" spans="2:17" s="13" customFormat="1" ht="35.25" customHeight="1" x14ac:dyDescent="0.25">
      <c r="B2" s="165" t="s">
        <v>0</v>
      </c>
      <c r="C2" s="165"/>
      <c r="D2" s="165"/>
      <c r="E2" s="165"/>
      <c r="F2" s="165"/>
      <c r="G2" s="165"/>
      <c r="H2" s="46"/>
      <c r="J2" s="46"/>
      <c r="K2" s="46"/>
    </row>
    <row r="3" spans="2:17" s="13" customFormat="1" ht="12" customHeight="1" x14ac:dyDescent="0.25"/>
    <row r="4" spans="2:17" s="16" customFormat="1" ht="30" x14ac:dyDescent="0.25">
      <c r="B4" s="87" t="s">
        <v>1</v>
      </c>
      <c r="C4" s="88" t="s">
        <v>2</v>
      </c>
      <c r="D4" s="88" t="s">
        <v>3</v>
      </c>
      <c r="E4" s="88" t="s">
        <v>4</v>
      </c>
      <c r="F4" s="89" t="s">
        <v>5</v>
      </c>
      <c r="K4" s="28"/>
      <c r="N4" s="13"/>
      <c r="O4" s="13"/>
      <c r="P4" s="13"/>
      <c r="Q4" s="13"/>
    </row>
    <row r="5" spans="2:17" s="13" customFormat="1" ht="20.100000000000001" customHeight="1" x14ac:dyDescent="0.25">
      <c r="B5" s="6" t="s">
        <v>6</v>
      </c>
      <c r="C5" s="26">
        <f>'LOT 1 CATERING'!C5+'LOT 1 ATHLÈTES'!C6+'LOT 1 PRESSE'!C6</f>
        <v>2746</v>
      </c>
      <c r="D5" s="96"/>
      <c r="E5" s="44">
        <f>C5*D5</f>
        <v>0</v>
      </c>
      <c r="F5" s="81"/>
      <c r="G5" s="79"/>
    </row>
    <row r="6" spans="2:17" s="13" customFormat="1" ht="20.100000000000001" customHeight="1" x14ac:dyDescent="0.25">
      <c r="B6" s="6" t="s">
        <v>7</v>
      </c>
      <c r="C6" s="26">
        <f>'LOT 1 CATERING'!C6</f>
        <v>1240</v>
      </c>
      <c r="D6" s="96"/>
      <c r="E6" s="44">
        <f>C6*D6</f>
        <v>0</v>
      </c>
      <c r="F6" s="81"/>
      <c r="G6" s="79"/>
    </row>
    <row r="7" spans="2:17" s="13" customFormat="1" ht="20.100000000000001" customHeight="1" x14ac:dyDescent="0.25">
      <c r="B7" s="6" t="s">
        <v>8</v>
      </c>
      <c r="C7" s="26">
        <f>'LOT 1 CATERING'!C7</f>
        <v>1970</v>
      </c>
      <c r="D7" s="96"/>
      <c r="E7" s="44">
        <f>C7*D7</f>
        <v>0</v>
      </c>
      <c r="F7" s="81"/>
      <c r="G7" s="79"/>
    </row>
    <row r="8" spans="2:17" s="13" customFormat="1" ht="20.100000000000001" customHeight="1" x14ac:dyDescent="0.25">
      <c r="B8" s="6" t="s">
        <v>9</v>
      </c>
      <c r="C8" s="26">
        <f>'LOT 1 CATERING'!C8</f>
        <v>370</v>
      </c>
      <c r="D8" s="96"/>
      <c r="E8" s="44">
        <f>C8*D8</f>
        <v>0</v>
      </c>
      <c r="F8" s="81"/>
      <c r="G8" s="79"/>
    </row>
    <row r="9" spans="2:17" s="13" customFormat="1" ht="20.100000000000001" customHeight="1" x14ac:dyDescent="0.25">
      <c r="B9" s="6" t="s">
        <v>10</v>
      </c>
      <c r="C9" s="26">
        <f>'LOT 1 CATERING'!C9</f>
        <v>100</v>
      </c>
      <c r="D9" s="96"/>
      <c r="E9" s="44">
        <f>C9*D9</f>
        <v>0</v>
      </c>
      <c r="F9" s="81"/>
      <c r="G9" s="79"/>
    </row>
    <row r="10" spans="2:17" s="13" customFormat="1" ht="20.100000000000001" customHeight="1" x14ac:dyDescent="0.25">
      <c r="B10" s="6" t="s">
        <v>11</v>
      </c>
      <c r="C10" s="26">
        <f>'LOT 1 ATHLÈTES'!C7</f>
        <v>498</v>
      </c>
      <c r="D10" s="96"/>
      <c r="E10" s="44"/>
      <c r="F10" s="81"/>
      <c r="G10" s="79"/>
    </row>
    <row r="11" spans="2:17" s="13" customFormat="1" ht="20.100000000000001" customHeight="1" x14ac:dyDescent="0.25">
      <c r="B11" s="6" t="s">
        <v>12</v>
      </c>
      <c r="C11" s="26">
        <f>'LOT 1 PRESSE'!C7</f>
        <v>320</v>
      </c>
      <c r="D11" s="96"/>
      <c r="E11" s="44"/>
      <c r="F11" s="81"/>
      <c r="G11" s="79"/>
    </row>
    <row r="12" spans="2:17" s="13" customFormat="1" ht="21.75" customHeight="1" x14ac:dyDescent="0.25">
      <c r="B12" s="55" t="s">
        <v>13</v>
      </c>
      <c r="C12" s="77"/>
      <c r="D12" s="66"/>
      <c r="E12" s="66">
        <f>SUM(E5:E9)</f>
        <v>0</v>
      </c>
      <c r="F12" s="66"/>
      <c r="G12" s="80"/>
      <c r="K12" s="29"/>
    </row>
    <row r="13" spans="2:17" s="13" customFormat="1" ht="21.75" customHeight="1" x14ac:dyDescent="0.25">
      <c r="B13" s="17"/>
      <c r="C13" s="17"/>
      <c r="D13" s="17"/>
      <c r="E13" s="17"/>
    </row>
    <row r="14" spans="2:17" s="13" customFormat="1" ht="21.75" customHeight="1" x14ac:dyDescent="0.25">
      <c r="B14" s="17"/>
      <c r="C14" s="17"/>
      <c r="D14" s="17"/>
      <c r="E14" s="17"/>
      <c r="F14" s="17"/>
      <c r="G14" s="18"/>
      <c r="H14" s="18"/>
      <c r="I14" s="18"/>
      <c r="J14" s="4"/>
      <c r="O14" s="12"/>
    </row>
    <row r="15" spans="2:17" ht="15" customHeight="1" x14ac:dyDescent="0.25">
      <c r="B15" s="5"/>
      <c r="C15" s="5"/>
      <c r="D15" s="15"/>
      <c r="E15" s="5"/>
      <c r="F15" s="15"/>
      <c r="G15" s="15"/>
      <c r="H15" s="15"/>
      <c r="I15" s="15"/>
      <c r="J15" s="11"/>
    </row>
    <row r="16" spans="2:17" x14ac:dyDescent="0.25">
      <c r="C16" s="12"/>
      <c r="D16" s="14"/>
    </row>
    <row r="17" spans="2:17" s="4" customFormat="1" ht="15" x14ac:dyDescent="0.25">
      <c r="B17" s="73"/>
      <c r="C17" s="72"/>
      <c r="D17" s="14"/>
      <c r="F17" s="14"/>
      <c r="G17" s="14"/>
      <c r="H17" s="14"/>
      <c r="I17" s="14"/>
      <c r="K17" s="12"/>
      <c r="L17" s="12"/>
      <c r="M17" s="12"/>
      <c r="N17" s="12"/>
      <c r="O17" s="12"/>
      <c r="P17" s="12"/>
      <c r="Q17" s="12"/>
    </row>
    <row r="18" spans="2:17" s="4" customFormat="1" x14ac:dyDescent="0.25">
      <c r="B18" s="72"/>
      <c r="C18" s="74"/>
      <c r="D18" s="14"/>
      <c r="F18" s="14"/>
      <c r="G18" s="14"/>
      <c r="H18" s="14"/>
      <c r="I18" s="14"/>
      <c r="K18" s="12"/>
      <c r="L18" s="12"/>
      <c r="M18" s="12"/>
      <c r="N18" s="12"/>
      <c r="O18" s="12"/>
      <c r="P18" s="12"/>
      <c r="Q18" s="12"/>
    </row>
    <row r="19" spans="2:17" s="4" customFormat="1" x14ac:dyDescent="0.25">
      <c r="B19" s="72"/>
      <c r="C19" s="75"/>
      <c r="D19" s="14"/>
      <c r="F19" s="14"/>
      <c r="G19" s="14"/>
      <c r="H19" s="14"/>
      <c r="I19" s="14"/>
      <c r="K19" s="12"/>
      <c r="L19" s="12"/>
      <c r="M19" s="12"/>
      <c r="N19" s="12"/>
      <c r="O19" s="12"/>
      <c r="P19" s="12"/>
      <c r="Q19" s="12"/>
    </row>
  </sheetData>
  <mergeCells count="1">
    <mergeCell ref="B2:G2"/>
  </mergeCells>
  <pageMargins left="0.25" right="0.25" top="0.75" bottom="0.75" header="0.3" footer="0.3"/>
  <pageSetup paperSize="8" scale="6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0AE0E-16EF-445F-8142-733C8CD9C416}">
  <sheetPr>
    <tabColor rgb="FFFF0000"/>
    <pageSetUpPr fitToPage="1"/>
  </sheetPr>
  <dimension ref="B1:O27"/>
  <sheetViews>
    <sheetView zoomScaleNormal="10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12"/>
    <col min="2" max="2" width="57.7109375" style="12" customWidth="1"/>
    <col min="3" max="3" width="28.28515625" style="12" customWidth="1"/>
    <col min="4" max="4" width="20.42578125" style="4" bestFit="1" customWidth="1"/>
    <col min="5" max="5" width="22.140625" style="14" bestFit="1" customWidth="1"/>
    <col min="6" max="6" width="29.140625" style="14" customWidth="1"/>
    <col min="7" max="7" width="38.140625" style="14" customWidth="1"/>
    <col min="8" max="8" width="24.42578125" style="4" customWidth="1"/>
    <col min="9" max="9" width="55.42578125" style="12" bestFit="1" customWidth="1"/>
    <col min="10" max="10" width="18.85546875" style="12" bestFit="1" customWidth="1"/>
    <col min="11" max="11" width="16.42578125" style="12" customWidth="1"/>
    <col min="12" max="12" width="34.42578125" style="12" bestFit="1" customWidth="1"/>
    <col min="13" max="13" width="18.42578125" style="12" customWidth="1"/>
    <col min="14" max="14" width="29.42578125" style="12" bestFit="1" customWidth="1"/>
    <col min="15" max="16384" width="11.42578125" style="12"/>
  </cols>
  <sheetData>
    <row r="1" spans="2:15" s="13" customFormat="1" ht="15" x14ac:dyDescent="0.25"/>
    <row r="2" spans="2:15" s="13" customFormat="1" ht="35.25" customHeight="1" x14ac:dyDescent="0.25">
      <c r="B2" s="159" t="s">
        <v>125</v>
      </c>
      <c r="C2" s="159"/>
      <c r="D2" s="159"/>
      <c r="E2" s="46"/>
      <c r="H2" s="46"/>
      <c r="I2" s="46"/>
    </row>
    <row r="3" spans="2:15" s="13" customFormat="1" ht="12" customHeight="1" x14ac:dyDescent="0.25"/>
    <row r="4" spans="2:15" s="16" customFormat="1" ht="15" x14ac:dyDescent="0.25">
      <c r="B4" s="90" t="s">
        <v>1</v>
      </c>
      <c r="C4" s="90" t="s">
        <v>126</v>
      </c>
      <c r="D4" s="91" t="s">
        <v>127</v>
      </c>
      <c r="I4" s="28"/>
      <c r="L4" s="13"/>
      <c r="M4" s="13"/>
      <c r="N4" s="13"/>
      <c r="O4" s="13"/>
    </row>
    <row r="5" spans="2:15" s="13" customFormat="1" ht="20.100000000000001" customHeight="1" x14ac:dyDescent="0.25">
      <c r="B5" s="6" t="s">
        <v>128</v>
      </c>
      <c r="C5" s="6">
        <f>F10+F12+F14+F17+F20+F23</f>
        <v>360</v>
      </c>
      <c r="D5" s="139" t="s">
        <v>129</v>
      </c>
    </row>
    <row r="6" spans="2:15" s="13" customFormat="1" ht="20.100000000000001" customHeight="1" x14ac:dyDescent="0.25">
      <c r="B6" s="6" t="s">
        <v>130</v>
      </c>
      <c r="C6" s="6">
        <f>F11+F13+F15+F16+F18+F19+F21+F22+F24</f>
        <v>270</v>
      </c>
      <c r="D6" s="139" t="s">
        <v>129</v>
      </c>
    </row>
    <row r="7" spans="2:15" s="13" customFormat="1" ht="21.75" customHeight="1" x14ac:dyDescent="0.25">
      <c r="B7" s="55"/>
      <c r="C7" s="55"/>
      <c r="D7" s="66"/>
      <c r="I7" s="29"/>
    </row>
    <row r="8" spans="2:15" s="13" customFormat="1" ht="12.95" customHeight="1" x14ac:dyDescent="0.25">
      <c r="B8" s="17"/>
      <c r="C8" s="17"/>
      <c r="D8" s="17"/>
      <c r="E8" s="18"/>
      <c r="F8" s="18"/>
      <c r="G8" s="18"/>
      <c r="H8" s="4"/>
      <c r="M8" s="12"/>
    </row>
    <row r="9" spans="2:15" ht="15" x14ac:dyDescent="0.25">
      <c r="B9" s="93"/>
      <c r="C9" s="93" t="s">
        <v>95</v>
      </c>
      <c r="D9" s="93" t="s">
        <v>96</v>
      </c>
      <c r="E9" s="93" t="s">
        <v>97</v>
      </c>
      <c r="F9" s="90" t="s">
        <v>131</v>
      </c>
    </row>
    <row r="10" spans="2:15" ht="33.950000000000003" customHeight="1" x14ac:dyDescent="0.25">
      <c r="B10" s="160" t="s">
        <v>132</v>
      </c>
      <c r="C10" s="68" t="s">
        <v>133</v>
      </c>
      <c r="D10" s="69">
        <v>0.39583333333333331</v>
      </c>
      <c r="E10" s="69">
        <v>0.79166666666666663</v>
      </c>
      <c r="F10" s="61">
        <v>40</v>
      </c>
    </row>
    <row r="11" spans="2:15" ht="33.950000000000003" customHeight="1" x14ac:dyDescent="0.25">
      <c r="B11" s="161"/>
      <c r="C11" s="68" t="s">
        <v>134</v>
      </c>
      <c r="D11" s="69">
        <v>0.5</v>
      </c>
      <c r="E11" s="69">
        <v>0.60416666666666663</v>
      </c>
      <c r="F11" s="61">
        <v>20</v>
      </c>
    </row>
    <row r="12" spans="2:15" ht="33.950000000000003" customHeight="1" x14ac:dyDescent="0.25">
      <c r="B12" s="162" t="s">
        <v>135</v>
      </c>
      <c r="C12" s="53" t="s">
        <v>133</v>
      </c>
      <c r="D12" s="45">
        <v>0.39583333333333331</v>
      </c>
      <c r="E12" s="45">
        <v>0.79166666666666663</v>
      </c>
      <c r="F12" s="31">
        <v>40</v>
      </c>
    </row>
    <row r="13" spans="2:15" ht="33.950000000000003" customHeight="1" x14ac:dyDescent="0.25">
      <c r="B13" s="163"/>
      <c r="C13" s="53" t="s">
        <v>134</v>
      </c>
      <c r="D13" s="78">
        <v>0.5</v>
      </c>
      <c r="E13" s="78">
        <v>0.60416666666666663</v>
      </c>
      <c r="F13" s="24">
        <v>20</v>
      </c>
    </row>
    <row r="14" spans="2:15" ht="33.950000000000003" customHeight="1" x14ac:dyDescent="0.25">
      <c r="B14" s="160" t="s">
        <v>136</v>
      </c>
      <c r="C14" s="68" t="s">
        <v>133</v>
      </c>
      <c r="D14" s="69">
        <v>0.39583333333333331</v>
      </c>
      <c r="E14" s="69">
        <v>0.91666666666666663</v>
      </c>
      <c r="F14" s="61">
        <v>60</v>
      </c>
    </row>
    <row r="15" spans="2:15" ht="33.950000000000003" customHeight="1" x14ac:dyDescent="0.25">
      <c r="B15" s="164"/>
      <c r="C15" s="68" t="s">
        <v>134</v>
      </c>
      <c r="D15" s="69">
        <v>0.5</v>
      </c>
      <c r="E15" s="69">
        <v>0.60416666666666663</v>
      </c>
      <c r="F15" s="61">
        <v>20</v>
      </c>
    </row>
    <row r="16" spans="2:15" ht="33.950000000000003" customHeight="1" x14ac:dyDescent="0.25">
      <c r="B16" s="161"/>
      <c r="C16" s="68" t="s">
        <v>134</v>
      </c>
      <c r="D16" s="69">
        <v>0.79166666666666663</v>
      </c>
      <c r="E16" s="69">
        <v>0.875</v>
      </c>
      <c r="F16" s="61">
        <v>30</v>
      </c>
    </row>
    <row r="17" spans="2:6" ht="33.950000000000003" customHeight="1" x14ac:dyDescent="0.25">
      <c r="B17" s="157" t="s">
        <v>137</v>
      </c>
      <c r="C17" s="53" t="s">
        <v>133</v>
      </c>
      <c r="D17" s="45">
        <v>0.375</v>
      </c>
      <c r="E17" s="45">
        <v>0.95833333333333337</v>
      </c>
      <c r="F17" s="31">
        <v>60</v>
      </c>
    </row>
    <row r="18" spans="2:6" ht="33.950000000000003" customHeight="1" x14ac:dyDescent="0.25">
      <c r="B18" s="158"/>
      <c r="C18" s="53" t="s">
        <v>134</v>
      </c>
      <c r="D18" s="45">
        <v>0.5</v>
      </c>
      <c r="E18" s="45">
        <v>0.60416666666666663</v>
      </c>
      <c r="F18" s="31">
        <v>30</v>
      </c>
    </row>
    <row r="19" spans="2:6" ht="33.950000000000003" customHeight="1" x14ac:dyDescent="0.25">
      <c r="B19" s="158"/>
      <c r="C19" s="53" t="s">
        <v>134</v>
      </c>
      <c r="D19" s="45">
        <v>0.79166666666666663</v>
      </c>
      <c r="E19" s="45">
        <v>0.875</v>
      </c>
      <c r="F19" s="31">
        <v>30</v>
      </c>
    </row>
    <row r="20" spans="2:6" ht="33.950000000000003" customHeight="1" x14ac:dyDescent="0.25">
      <c r="B20" s="155" t="s">
        <v>138</v>
      </c>
      <c r="C20" s="68" t="s">
        <v>133</v>
      </c>
      <c r="D20" s="69">
        <v>0.375</v>
      </c>
      <c r="E20" s="69">
        <v>0.95833333333333337</v>
      </c>
      <c r="F20" s="61">
        <v>80</v>
      </c>
    </row>
    <row r="21" spans="2:6" ht="33.950000000000003" customHeight="1" x14ac:dyDescent="0.25">
      <c r="B21" s="156"/>
      <c r="C21" s="68" t="s">
        <v>134</v>
      </c>
      <c r="D21" s="69">
        <v>0.5</v>
      </c>
      <c r="E21" s="69">
        <v>0.60416666666666663</v>
      </c>
      <c r="F21" s="61">
        <v>40</v>
      </c>
    </row>
    <row r="22" spans="2:6" ht="33.950000000000003" customHeight="1" x14ac:dyDescent="0.25">
      <c r="B22" s="156"/>
      <c r="C22" s="68" t="s">
        <v>134</v>
      </c>
      <c r="D22" s="69">
        <v>0.79166666666666663</v>
      </c>
      <c r="E22" s="69">
        <v>0.875</v>
      </c>
      <c r="F22" s="61">
        <v>40</v>
      </c>
    </row>
    <row r="23" spans="2:6" ht="33.950000000000003" customHeight="1" x14ac:dyDescent="0.25">
      <c r="B23" s="157" t="s">
        <v>139</v>
      </c>
      <c r="C23" s="53" t="s">
        <v>133</v>
      </c>
      <c r="D23" s="45">
        <v>0.41666666666666669</v>
      </c>
      <c r="E23" s="45">
        <v>0.75</v>
      </c>
      <c r="F23" s="31">
        <v>80</v>
      </c>
    </row>
    <row r="24" spans="2:6" ht="33.950000000000003" customHeight="1" x14ac:dyDescent="0.25">
      <c r="B24" s="158"/>
      <c r="C24" s="53" t="s">
        <v>134</v>
      </c>
      <c r="D24" s="45">
        <v>0.5</v>
      </c>
      <c r="E24" s="45">
        <v>0.60416666666666663</v>
      </c>
      <c r="F24" s="31">
        <v>40</v>
      </c>
    </row>
    <row r="25" spans="2:6" ht="15" x14ac:dyDescent="0.25">
      <c r="B25" s="54" t="s">
        <v>48</v>
      </c>
      <c r="C25" s="54"/>
      <c r="D25" s="54"/>
      <c r="E25" s="55"/>
      <c r="F25" s="55"/>
    </row>
    <row r="27" spans="2:6" ht="15" x14ac:dyDescent="0.25">
      <c r="B27" s="149" t="s">
        <v>140</v>
      </c>
    </row>
  </sheetData>
  <mergeCells count="7">
    <mergeCell ref="B20:B22"/>
    <mergeCell ref="B23:B24"/>
    <mergeCell ref="B2:D2"/>
    <mergeCell ref="B10:B11"/>
    <mergeCell ref="B12:B13"/>
    <mergeCell ref="B14:B16"/>
    <mergeCell ref="B17:B19"/>
  </mergeCells>
  <pageMargins left="0.25" right="0.25" top="0.75" bottom="0.75" header="0.3" footer="0.3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F4EE5-7DF1-496F-8808-2FA1721781A8}">
  <sheetPr>
    <tabColor theme="0"/>
    <pageSetUpPr fitToPage="1"/>
  </sheetPr>
  <dimension ref="B1:S47"/>
  <sheetViews>
    <sheetView tabSelected="1" zoomScale="70" zoomScaleNormal="70" workbookViewId="0">
      <selection activeCell="D13" sqref="D13"/>
    </sheetView>
  </sheetViews>
  <sheetFormatPr baseColWidth="10" defaultColWidth="11.42578125" defaultRowHeight="14.25" x14ac:dyDescent="0.25"/>
  <cols>
    <col min="1" max="1" width="11.42578125" style="12"/>
    <col min="2" max="2" width="40.140625" style="12" customWidth="1"/>
    <col min="3" max="3" width="21" style="12" customWidth="1"/>
    <col min="4" max="4" width="42.7109375" style="4" customWidth="1"/>
    <col min="5" max="5" width="24.42578125" style="14" customWidth="1"/>
    <col min="6" max="6" width="28.85546875" style="14" bestFit="1" customWidth="1"/>
    <col min="7" max="7" width="30.42578125" style="4" customWidth="1"/>
    <col min="8" max="8" width="32" style="12" bestFit="1" customWidth="1"/>
    <col min="9" max="9" width="19.42578125" style="12" customWidth="1"/>
    <col min="10" max="10" width="46.7109375" style="4" bestFit="1" customWidth="1"/>
    <col min="11" max="11" width="18.85546875" style="12" bestFit="1" customWidth="1"/>
    <col min="12" max="12" width="16.42578125" style="12" customWidth="1"/>
    <col min="13" max="13" width="34.42578125" style="12" bestFit="1" customWidth="1"/>
    <col min="14" max="14" width="35" style="12" customWidth="1"/>
    <col min="15" max="15" width="18.42578125" style="12" customWidth="1"/>
    <col min="16" max="16" width="17.42578125" style="12" customWidth="1"/>
    <col min="17" max="17" width="11.42578125" style="12"/>
    <col min="18" max="18" width="29.42578125" style="12" bestFit="1" customWidth="1"/>
    <col min="19" max="16384" width="11.42578125" style="12"/>
  </cols>
  <sheetData>
    <row r="1" spans="2:19" s="13" customFormat="1" ht="15" x14ac:dyDescent="0.25">
      <c r="J1" s="17"/>
    </row>
    <row r="2" spans="2:19" s="13" customFormat="1" ht="35.25" customHeight="1" x14ac:dyDescent="0.25">
      <c r="B2" s="166" t="s">
        <v>14</v>
      </c>
      <c r="C2" s="166"/>
      <c r="D2" s="166"/>
      <c r="E2" s="166"/>
      <c r="F2" s="166"/>
      <c r="G2" s="57"/>
      <c r="H2" s="57"/>
      <c r="I2" s="57"/>
      <c r="J2" s="57"/>
    </row>
    <row r="3" spans="2:19" s="13" customFormat="1" ht="12" customHeight="1" thickBot="1" x14ac:dyDescent="0.3">
      <c r="J3" s="17"/>
    </row>
    <row r="4" spans="2:19" s="16" customFormat="1" ht="39.6" customHeight="1" x14ac:dyDescent="0.25">
      <c r="B4" s="99" t="s">
        <v>1</v>
      </c>
      <c r="C4" s="100" t="s">
        <v>15</v>
      </c>
      <c r="D4" s="100" t="s">
        <v>16</v>
      </c>
      <c r="E4" s="100" t="s">
        <v>17</v>
      </c>
      <c r="F4" s="101" t="s">
        <v>5</v>
      </c>
      <c r="M4" s="13"/>
      <c r="N4" s="13"/>
      <c r="O4" s="13"/>
      <c r="P4" s="13"/>
      <c r="Q4" s="13"/>
      <c r="R4" s="13"/>
      <c r="S4" s="13"/>
    </row>
    <row r="5" spans="2:19" s="16" customFormat="1" ht="24.95" customHeight="1" x14ac:dyDescent="0.25">
      <c r="B5" s="30" t="s">
        <v>6</v>
      </c>
      <c r="C5" s="41">
        <f>E16+E19+E22+E25+E28+E31+E34+E37+E40</f>
        <v>2040</v>
      </c>
      <c r="D5" s="97"/>
      <c r="E5" s="42">
        <f>C5*D5</f>
        <v>0</v>
      </c>
      <c r="F5" s="38"/>
      <c r="M5" s="13"/>
      <c r="N5" s="13"/>
      <c r="O5" s="13"/>
      <c r="P5" s="13"/>
      <c r="Q5" s="13"/>
      <c r="R5" s="13"/>
      <c r="S5" s="13"/>
    </row>
    <row r="6" spans="2:19" s="13" customFormat="1" ht="24.95" customHeight="1" x14ac:dyDescent="0.25">
      <c r="B6" s="22" t="s">
        <v>7</v>
      </c>
      <c r="C6" s="26">
        <f>E24+E27+E33+E36+E39+E30</f>
        <v>1240</v>
      </c>
      <c r="D6" s="97"/>
      <c r="E6" s="19">
        <f>C6*D6</f>
        <v>0</v>
      </c>
      <c r="F6" s="27"/>
      <c r="J6" s="17"/>
    </row>
    <row r="7" spans="2:19" s="13" customFormat="1" ht="24.95" customHeight="1" x14ac:dyDescent="0.25">
      <c r="B7" s="22" t="s">
        <v>8</v>
      </c>
      <c r="C7" s="26">
        <f>E23+E29+E32+E38+E41+E26+E35</f>
        <v>1970</v>
      </c>
      <c r="D7" s="97"/>
      <c r="E7" s="19">
        <f>C7*D7</f>
        <v>0</v>
      </c>
      <c r="F7" s="27"/>
      <c r="J7" s="17"/>
    </row>
    <row r="8" spans="2:19" s="13" customFormat="1" ht="24.95" customHeight="1" x14ac:dyDescent="0.25">
      <c r="B8" s="22" t="s">
        <v>9</v>
      </c>
      <c r="C8" s="26">
        <f>E17+E18+E20+E21</f>
        <v>370</v>
      </c>
      <c r="D8" s="97"/>
      <c r="E8" s="19">
        <f>C8*D8</f>
        <v>0</v>
      </c>
      <c r="F8" s="27"/>
      <c r="J8" s="17"/>
    </row>
    <row r="9" spans="2:19" s="13" customFormat="1" ht="24.95" customHeight="1" x14ac:dyDescent="0.25">
      <c r="B9" s="37" t="s">
        <v>10</v>
      </c>
      <c r="C9" s="41">
        <f>E42</f>
        <v>100</v>
      </c>
      <c r="D9" s="98"/>
      <c r="E9" s="42">
        <f>C9*D9</f>
        <v>0</v>
      </c>
      <c r="F9" s="27"/>
      <c r="J9" s="17"/>
    </row>
    <row r="10" spans="2:19" s="13" customFormat="1" ht="21.75" customHeight="1" x14ac:dyDescent="0.25">
      <c r="B10" s="150" t="s">
        <v>13</v>
      </c>
      <c r="C10" s="151">
        <f>SUM(C5:C9)</f>
        <v>5720</v>
      </c>
      <c r="D10" s="152"/>
      <c r="E10" s="154">
        <f>SUM(E5:E9)</f>
        <v>0</v>
      </c>
      <c r="F10" s="23"/>
      <c r="J10" s="17"/>
    </row>
    <row r="11" spans="2:19" s="13" customFormat="1" ht="21.75" customHeight="1" x14ac:dyDescent="0.25">
      <c r="B11" s="181" t="s">
        <v>18</v>
      </c>
      <c r="C11" s="181"/>
      <c r="D11" s="182"/>
      <c r="E11" s="153"/>
      <c r="F11" s="29"/>
      <c r="J11" s="17"/>
    </row>
    <row r="12" spans="2:19" s="13" customFormat="1" ht="21.75" customHeight="1" x14ac:dyDescent="0.25">
      <c r="B12" s="17"/>
      <c r="C12" s="17"/>
      <c r="D12" s="17"/>
      <c r="J12" s="17"/>
    </row>
    <row r="13" spans="2:19" s="13" customFormat="1" ht="21.75" customHeight="1" x14ac:dyDescent="0.25">
      <c r="B13" s="95" t="s">
        <v>19</v>
      </c>
      <c r="C13" s="57"/>
      <c r="D13" s="57"/>
      <c r="E13" s="57"/>
      <c r="F13" s="57"/>
      <c r="G13" s="57"/>
      <c r="H13" s="57"/>
      <c r="I13" s="57"/>
      <c r="J13" s="57"/>
    </row>
    <row r="14" spans="2:19" s="13" customFormat="1" ht="13.5" customHeight="1" x14ac:dyDescent="0.25">
      <c r="B14" s="20"/>
      <c r="C14" s="20"/>
      <c r="D14" s="20"/>
      <c r="E14" s="20"/>
      <c r="F14" s="20"/>
      <c r="G14" s="20"/>
      <c r="H14" s="20"/>
      <c r="I14" s="20"/>
      <c r="J14" s="17"/>
    </row>
    <row r="15" spans="2:19" s="13" customFormat="1" ht="39.6" customHeight="1" x14ac:dyDescent="0.25">
      <c r="B15" s="102" t="s">
        <v>20</v>
      </c>
      <c r="C15" s="102" t="s">
        <v>21</v>
      </c>
      <c r="D15" s="102" t="s">
        <v>22</v>
      </c>
      <c r="E15" s="102" t="s">
        <v>23</v>
      </c>
      <c r="F15" s="102" t="s">
        <v>24</v>
      </c>
      <c r="G15" s="102" t="s">
        <v>25</v>
      </c>
      <c r="H15" s="102" t="s">
        <v>5</v>
      </c>
      <c r="O15" s="12"/>
    </row>
    <row r="16" spans="2:19" s="13" customFormat="1" ht="20.25" customHeight="1" x14ac:dyDescent="0.25">
      <c r="B16" s="175" t="s">
        <v>26</v>
      </c>
      <c r="C16" s="30" t="s">
        <v>27</v>
      </c>
      <c r="D16" s="30" t="s">
        <v>6</v>
      </c>
      <c r="E16" s="36">
        <v>40</v>
      </c>
      <c r="F16" s="21">
        <f>D$5</f>
        <v>0</v>
      </c>
      <c r="G16" s="21">
        <f t="shared" ref="G16:G42" si="0">F16*E16</f>
        <v>0</v>
      </c>
      <c r="H16" s="30"/>
      <c r="O16" s="12"/>
    </row>
    <row r="17" spans="2:16" s="13" customFormat="1" ht="21.75" customHeight="1" x14ac:dyDescent="0.25">
      <c r="B17" s="176"/>
      <c r="C17" s="25" t="s">
        <v>28</v>
      </c>
      <c r="D17" s="25" t="s">
        <v>29</v>
      </c>
      <c r="E17" s="3">
        <v>80</v>
      </c>
      <c r="F17" s="21">
        <f>D$8</f>
        <v>0</v>
      </c>
      <c r="G17" s="21">
        <f t="shared" si="0"/>
        <v>0</v>
      </c>
      <c r="H17" s="24"/>
      <c r="O17" s="12"/>
    </row>
    <row r="18" spans="2:16" s="13" customFormat="1" ht="21.75" customHeight="1" x14ac:dyDescent="0.25">
      <c r="B18" s="177"/>
      <c r="C18" s="25" t="s">
        <v>30</v>
      </c>
      <c r="D18" s="25" t="s">
        <v>29</v>
      </c>
      <c r="E18" s="3">
        <v>70</v>
      </c>
      <c r="F18" s="21">
        <f>D$8</f>
        <v>0</v>
      </c>
      <c r="G18" s="21">
        <f t="shared" si="0"/>
        <v>0</v>
      </c>
      <c r="H18" s="24"/>
      <c r="O18" s="12"/>
    </row>
    <row r="19" spans="2:16" s="13" customFormat="1" ht="21.75" customHeight="1" x14ac:dyDescent="0.25">
      <c r="B19" s="178" t="s">
        <v>31</v>
      </c>
      <c r="C19" s="58" t="s">
        <v>27</v>
      </c>
      <c r="D19" s="58" t="s">
        <v>6</v>
      </c>
      <c r="E19" s="59">
        <v>100</v>
      </c>
      <c r="F19" s="60">
        <f>D$5</f>
        <v>0</v>
      </c>
      <c r="G19" s="60">
        <f t="shared" si="0"/>
        <v>0</v>
      </c>
      <c r="H19" s="61"/>
      <c r="O19" s="12"/>
    </row>
    <row r="20" spans="2:16" s="13" customFormat="1" ht="21.75" customHeight="1" x14ac:dyDescent="0.25">
      <c r="B20" s="179"/>
      <c r="C20" s="62" t="s">
        <v>28</v>
      </c>
      <c r="D20" s="62" t="s">
        <v>29</v>
      </c>
      <c r="E20" s="63">
        <v>120</v>
      </c>
      <c r="F20" s="60">
        <f>D$8</f>
        <v>0</v>
      </c>
      <c r="G20" s="60">
        <f t="shared" si="0"/>
        <v>0</v>
      </c>
      <c r="H20" s="61"/>
      <c r="O20" s="12"/>
      <c r="P20" s="12"/>
    </row>
    <row r="21" spans="2:16" s="13" customFormat="1" ht="21.75" customHeight="1" x14ac:dyDescent="0.25">
      <c r="B21" s="180"/>
      <c r="C21" s="62" t="s">
        <v>30</v>
      </c>
      <c r="D21" s="62" t="s">
        <v>29</v>
      </c>
      <c r="E21" s="63">
        <v>100</v>
      </c>
      <c r="F21" s="60">
        <f>D$8</f>
        <v>0</v>
      </c>
      <c r="G21" s="60">
        <f t="shared" si="0"/>
        <v>0</v>
      </c>
      <c r="H21" s="61"/>
      <c r="O21" s="12"/>
      <c r="P21" s="12"/>
    </row>
    <row r="22" spans="2:16" s="13" customFormat="1" ht="21.75" customHeight="1" x14ac:dyDescent="0.25">
      <c r="B22" s="168" t="s">
        <v>32</v>
      </c>
      <c r="C22" s="30" t="s">
        <v>27</v>
      </c>
      <c r="D22" s="30" t="s">
        <v>6</v>
      </c>
      <c r="E22" s="36">
        <v>100</v>
      </c>
      <c r="F22" s="21">
        <f>D$5</f>
        <v>0</v>
      </c>
      <c r="G22" s="21">
        <f t="shared" si="0"/>
        <v>0</v>
      </c>
      <c r="H22" s="24"/>
      <c r="O22" s="12"/>
      <c r="P22" s="12"/>
    </row>
    <row r="23" spans="2:16" s="13" customFormat="1" ht="21.75" customHeight="1" x14ac:dyDescent="0.25">
      <c r="B23" s="170"/>
      <c r="C23" s="25" t="s">
        <v>28</v>
      </c>
      <c r="D23" s="25" t="s">
        <v>33</v>
      </c>
      <c r="E23" s="3">
        <v>170</v>
      </c>
      <c r="F23" s="21">
        <f>D$7</f>
        <v>0</v>
      </c>
      <c r="G23" s="21">
        <f t="shared" si="0"/>
        <v>0</v>
      </c>
      <c r="H23" s="24"/>
      <c r="O23" s="12"/>
      <c r="P23" s="12"/>
    </row>
    <row r="24" spans="2:16" s="13" customFormat="1" ht="21.75" customHeight="1" x14ac:dyDescent="0.25">
      <c r="B24" s="171"/>
      <c r="C24" s="25" t="s">
        <v>30</v>
      </c>
      <c r="D24" s="25" t="s">
        <v>34</v>
      </c>
      <c r="E24" s="3">
        <v>140</v>
      </c>
      <c r="F24" s="21">
        <f>D$6</f>
        <v>0</v>
      </c>
      <c r="G24" s="21">
        <f t="shared" si="0"/>
        <v>0</v>
      </c>
      <c r="H24" s="24"/>
      <c r="O24" s="12"/>
      <c r="P24" s="12"/>
    </row>
    <row r="25" spans="2:16" s="13" customFormat="1" ht="21.75" customHeight="1" x14ac:dyDescent="0.25">
      <c r="B25" s="172" t="s">
        <v>35</v>
      </c>
      <c r="C25" s="62" t="s">
        <v>27</v>
      </c>
      <c r="D25" s="58" t="s">
        <v>6</v>
      </c>
      <c r="E25" s="63">
        <v>300</v>
      </c>
      <c r="F25" s="60">
        <f>D5</f>
        <v>0</v>
      </c>
      <c r="G25" s="60">
        <f t="shared" si="0"/>
        <v>0</v>
      </c>
      <c r="H25" s="61"/>
      <c r="O25" s="12"/>
      <c r="P25" s="12"/>
    </row>
    <row r="26" spans="2:16" s="13" customFormat="1" ht="21.75" customHeight="1" x14ac:dyDescent="0.25">
      <c r="B26" s="173"/>
      <c r="C26" s="62" t="s">
        <v>36</v>
      </c>
      <c r="D26" s="62" t="s">
        <v>33</v>
      </c>
      <c r="E26" s="63">
        <v>300</v>
      </c>
      <c r="F26" s="60">
        <f>D$7</f>
        <v>0</v>
      </c>
      <c r="G26" s="60">
        <f t="shared" si="0"/>
        <v>0</v>
      </c>
      <c r="H26" s="61"/>
      <c r="O26" s="12"/>
      <c r="P26" s="12"/>
    </row>
    <row r="27" spans="2:16" s="13" customFormat="1" ht="21.75" customHeight="1" x14ac:dyDescent="0.25">
      <c r="B27" s="174"/>
      <c r="C27" s="62" t="s">
        <v>37</v>
      </c>
      <c r="D27" s="62" t="s">
        <v>34</v>
      </c>
      <c r="E27" s="63">
        <v>100</v>
      </c>
      <c r="F27" s="60">
        <f>D$6</f>
        <v>0</v>
      </c>
      <c r="G27" s="60">
        <f t="shared" si="0"/>
        <v>0</v>
      </c>
      <c r="H27" s="61"/>
      <c r="O27" s="12"/>
      <c r="P27" s="12"/>
    </row>
    <row r="28" spans="2:16" s="13" customFormat="1" ht="21.75" customHeight="1" x14ac:dyDescent="0.25">
      <c r="B28" s="167" t="s">
        <v>38</v>
      </c>
      <c r="C28" s="25" t="s">
        <v>39</v>
      </c>
      <c r="D28" s="30" t="s">
        <v>6</v>
      </c>
      <c r="E28" s="3">
        <v>300</v>
      </c>
      <c r="F28" s="21">
        <f>D$5</f>
        <v>0</v>
      </c>
      <c r="G28" s="21">
        <f t="shared" si="0"/>
        <v>0</v>
      </c>
      <c r="H28" s="24"/>
      <c r="O28" s="12"/>
      <c r="P28" s="12"/>
    </row>
    <row r="29" spans="2:16" s="13" customFormat="1" ht="21.75" customHeight="1" x14ac:dyDescent="0.25">
      <c r="B29" s="167"/>
      <c r="C29" s="25" t="s">
        <v>36</v>
      </c>
      <c r="D29" s="25" t="s">
        <v>33</v>
      </c>
      <c r="E29" s="3">
        <v>300</v>
      </c>
      <c r="F29" s="21">
        <f>D$7</f>
        <v>0</v>
      </c>
      <c r="G29" s="21">
        <f t="shared" si="0"/>
        <v>0</v>
      </c>
      <c r="H29" s="24"/>
      <c r="O29" s="12"/>
      <c r="P29" s="12"/>
    </row>
    <row r="30" spans="2:16" s="13" customFormat="1" ht="21.75" customHeight="1" x14ac:dyDescent="0.25">
      <c r="B30" s="167"/>
      <c r="C30" s="25" t="s">
        <v>37</v>
      </c>
      <c r="D30" s="25" t="s">
        <v>34</v>
      </c>
      <c r="E30" s="3">
        <v>100</v>
      </c>
      <c r="F30" s="21">
        <f>D$6</f>
        <v>0</v>
      </c>
      <c r="G30" s="21">
        <f t="shared" si="0"/>
        <v>0</v>
      </c>
      <c r="H30" s="24"/>
      <c r="O30" s="12"/>
      <c r="P30" s="12"/>
    </row>
    <row r="31" spans="2:16" s="13" customFormat="1" ht="21.75" customHeight="1" x14ac:dyDescent="0.25">
      <c r="B31" s="160" t="s">
        <v>40</v>
      </c>
      <c r="C31" s="62" t="s">
        <v>27</v>
      </c>
      <c r="D31" s="58" t="s">
        <v>6</v>
      </c>
      <c r="E31" s="63">
        <v>300</v>
      </c>
      <c r="F31" s="60">
        <f>D$5</f>
        <v>0</v>
      </c>
      <c r="G31" s="60">
        <f t="shared" si="0"/>
        <v>0</v>
      </c>
      <c r="H31" s="61"/>
      <c r="O31" s="12"/>
      <c r="P31" s="12"/>
    </row>
    <row r="32" spans="2:16" s="13" customFormat="1" ht="21.75" customHeight="1" x14ac:dyDescent="0.25">
      <c r="B32" s="164"/>
      <c r="C32" s="62" t="s">
        <v>36</v>
      </c>
      <c r="D32" s="62" t="s">
        <v>33</v>
      </c>
      <c r="E32" s="63">
        <v>300</v>
      </c>
      <c r="F32" s="60">
        <f>D$7</f>
        <v>0</v>
      </c>
      <c r="G32" s="60">
        <f t="shared" si="0"/>
        <v>0</v>
      </c>
      <c r="H32" s="61"/>
      <c r="O32" s="12"/>
      <c r="P32" s="12"/>
    </row>
    <row r="33" spans="2:16" s="13" customFormat="1" ht="21.75" customHeight="1" x14ac:dyDescent="0.25">
      <c r="B33" s="161"/>
      <c r="C33" s="62" t="s">
        <v>37</v>
      </c>
      <c r="D33" s="62" t="s">
        <v>34</v>
      </c>
      <c r="E33" s="63">
        <v>300</v>
      </c>
      <c r="F33" s="60">
        <f>D$6</f>
        <v>0</v>
      </c>
      <c r="G33" s="60">
        <f t="shared" si="0"/>
        <v>0</v>
      </c>
      <c r="H33" s="61"/>
      <c r="O33" s="12"/>
      <c r="P33" s="12"/>
    </row>
    <row r="34" spans="2:16" s="13" customFormat="1" ht="21.75" customHeight="1" x14ac:dyDescent="0.25">
      <c r="B34" s="168" t="s">
        <v>41</v>
      </c>
      <c r="C34" s="25" t="s">
        <v>27</v>
      </c>
      <c r="D34" s="30" t="s">
        <v>6</v>
      </c>
      <c r="E34" s="3">
        <v>300</v>
      </c>
      <c r="F34" s="21">
        <f>D$5</f>
        <v>0</v>
      </c>
      <c r="G34" s="21">
        <f t="shared" si="0"/>
        <v>0</v>
      </c>
      <c r="H34" s="24"/>
      <c r="O34" s="12"/>
      <c r="P34" s="12"/>
    </row>
    <row r="35" spans="2:16" s="13" customFormat="1" ht="21.75" customHeight="1" x14ac:dyDescent="0.25">
      <c r="B35" s="170"/>
      <c r="C35" s="25" t="s">
        <v>36</v>
      </c>
      <c r="D35" s="25" t="s">
        <v>33</v>
      </c>
      <c r="E35" s="3">
        <v>300</v>
      </c>
      <c r="F35" s="21">
        <f>D$7</f>
        <v>0</v>
      </c>
      <c r="G35" s="21">
        <f t="shared" si="0"/>
        <v>0</v>
      </c>
      <c r="H35" s="24"/>
      <c r="O35" s="12"/>
      <c r="P35" s="12"/>
    </row>
    <row r="36" spans="2:16" s="13" customFormat="1" ht="21.75" customHeight="1" x14ac:dyDescent="0.25">
      <c r="B36" s="171"/>
      <c r="C36" s="25" t="s">
        <v>37</v>
      </c>
      <c r="D36" s="25" t="s">
        <v>34</v>
      </c>
      <c r="E36" s="3">
        <v>300</v>
      </c>
      <c r="F36" s="21">
        <f>D$6</f>
        <v>0</v>
      </c>
      <c r="G36" s="21">
        <f t="shared" si="0"/>
        <v>0</v>
      </c>
      <c r="H36" s="24"/>
      <c r="O36" s="12"/>
      <c r="P36" s="12"/>
    </row>
    <row r="37" spans="2:16" s="13" customFormat="1" ht="21.75" customHeight="1" x14ac:dyDescent="0.25">
      <c r="B37" s="155" t="s">
        <v>42</v>
      </c>
      <c r="C37" s="62" t="s">
        <v>27</v>
      </c>
      <c r="D37" s="58" t="s">
        <v>6</v>
      </c>
      <c r="E37" s="63">
        <v>300</v>
      </c>
      <c r="F37" s="60">
        <f>D$5</f>
        <v>0</v>
      </c>
      <c r="G37" s="60">
        <f t="shared" si="0"/>
        <v>0</v>
      </c>
      <c r="H37" s="61"/>
      <c r="O37" s="12"/>
      <c r="P37" s="12"/>
    </row>
    <row r="38" spans="2:16" s="13" customFormat="1" ht="21.75" customHeight="1" x14ac:dyDescent="0.25">
      <c r="B38" s="156"/>
      <c r="C38" s="62" t="s">
        <v>36</v>
      </c>
      <c r="D38" s="62" t="s">
        <v>33</v>
      </c>
      <c r="E38" s="63">
        <v>300</v>
      </c>
      <c r="F38" s="60">
        <f>D$7</f>
        <v>0</v>
      </c>
      <c r="G38" s="60">
        <f t="shared" si="0"/>
        <v>0</v>
      </c>
      <c r="H38" s="61"/>
      <c r="O38" s="12"/>
      <c r="P38" s="12"/>
    </row>
    <row r="39" spans="2:16" s="13" customFormat="1" ht="21.75" customHeight="1" x14ac:dyDescent="0.25">
      <c r="B39" s="156"/>
      <c r="C39" s="62" t="s">
        <v>37</v>
      </c>
      <c r="D39" s="62" t="s">
        <v>34</v>
      </c>
      <c r="E39" s="63">
        <v>300</v>
      </c>
      <c r="F39" s="60">
        <f>D$6</f>
        <v>0</v>
      </c>
      <c r="G39" s="60">
        <f t="shared" si="0"/>
        <v>0</v>
      </c>
      <c r="H39" s="61"/>
      <c r="O39" s="12"/>
      <c r="P39" s="12"/>
    </row>
    <row r="40" spans="2:16" s="13" customFormat="1" ht="21.75" customHeight="1" x14ac:dyDescent="0.25">
      <c r="B40" s="168" t="s">
        <v>43</v>
      </c>
      <c r="C40" s="25" t="s">
        <v>44</v>
      </c>
      <c r="D40" s="30" t="s">
        <v>6</v>
      </c>
      <c r="E40" s="3">
        <v>300</v>
      </c>
      <c r="F40" s="21">
        <f>D$5</f>
        <v>0</v>
      </c>
      <c r="G40" s="21">
        <f t="shared" si="0"/>
        <v>0</v>
      </c>
      <c r="H40" s="24"/>
      <c r="O40" s="12"/>
      <c r="P40" s="12"/>
    </row>
    <row r="41" spans="2:16" s="13" customFormat="1" ht="21.75" customHeight="1" x14ac:dyDescent="0.25">
      <c r="B41" s="158"/>
      <c r="C41" s="25" t="s">
        <v>36</v>
      </c>
      <c r="D41" s="25" t="s">
        <v>33</v>
      </c>
      <c r="E41" s="3">
        <v>300</v>
      </c>
      <c r="F41" s="21">
        <f>D$7</f>
        <v>0</v>
      </c>
      <c r="G41" s="21">
        <f t="shared" si="0"/>
        <v>0</v>
      </c>
      <c r="H41" s="24"/>
      <c r="O41" s="12"/>
      <c r="P41" s="12"/>
    </row>
    <row r="42" spans="2:16" s="13" customFormat="1" ht="21.75" customHeight="1" x14ac:dyDescent="0.25">
      <c r="B42" s="169"/>
      <c r="C42" s="25" t="s">
        <v>45</v>
      </c>
      <c r="D42" s="25" t="s">
        <v>46</v>
      </c>
      <c r="E42" s="3">
        <v>100</v>
      </c>
      <c r="F42" s="21">
        <f>D$9</f>
        <v>0</v>
      </c>
      <c r="G42" s="21">
        <f t="shared" si="0"/>
        <v>0</v>
      </c>
      <c r="H42" s="24" t="s">
        <v>47</v>
      </c>
      <c r="O42" s="12"/>
      <c r="P42" s="12"/>
    </row>
    <row r="43" spans="2:16" s="13" customFormat="1" ht="21" customHeight="1" thickBot="1" x14ac:dyDescent="0.3">
      <c r="B43" s="103" t="s">
        <v>48</v>
      </c>
      <c r="C43" s="104"/>
      <c r="D43" s="105"/>
      <c r="E43" s="106">
        <f>SUM(E16:E42)</f>
        <v>5720</v>
      </c>
      <c r="F43" s="107"/>
      <c r="G43" s="107">
        <f>SUM(G16:G42)</f>
        <v>0</v>
      </c>
      <c r="H43" s="108"/>
      <c r="O43" s="12"/>
    </row>
    <row r="44" spans="2:16" s="13" customFormat="1" ht="21.75" customHeight="1" x14ac:dyDescent="0.25">
      <c r="B44" s="17"/>
      <c r="C44" s="17"/>
      <c r="D44" s="17"/>
      <c r="E44" s="17"/>
      <c r="F44" s="18"/>
      <c r="G44" s="4"/>
      <c r="H44" s="4"/>
      <c r="I44" s="4"/>
      <c r="J44" s="17"/>
      <c r="O44" s="12"/>
    </row>
    <row r="45" spans="2:16" ht="15" customHeight="1" x14ac:dyDescent="0.25">
      <c r="B45" s="148" t="s">
        <v>49</v>
      </c>
      <c r="C45" s="5"/>
      <c r="D45" s="5"/>
      <c r="E45" s="15"/>
      <c r="F45" s="15"/>
      <c r="G45" s="11"/>
      <c r="H45" s="11"/>
    </row>
    <row r="46" spans="2:16" ht="15" customHeight="1" x14ac:dyDescent="0.25">
      <c r="B46" s="10"/>
      <c r="C46" s="10"/>
      <c r="D46" s="2"/>
      <c r="E46" s="8"/>
      <c r="F46" s="8"/>
      <c r="G46" s="9"/>
      <c r="H46" s="9"/>
    </row>
    <row r="47" spans="2:16" x14ac:dyDescent="0.2">
      <c r="B47" s="1"/>
      <c r="C47" s="1"/>
      <c r="D47" s="2"/>
      <c r="E47" s="2"/>
      <c r="F47" s="7"/>
      <c r="G47" s="2"/>
    </row>
  </sheetData>
  <mergeCells count="11">
    <mergeCell ref="B2:F2"/>
    <mergeCell ref="B28:B30"/>
    <mergeCell ref="B40:B42"/>
    <mergeCell ref="B37:B39"/>
    <mergeCell ref="B34:B36"/>
    <mergeCell ref="B31:B33"/>
    <mergeCell ref="B25:B27"/>
    <mergeCell ref="B22:B24"/>
    <mergeCell ref="B16:B18"/>
    <mergeCell ref="B19:B21"/>
    <mergeCell ref="B11:D11"/>
  </mergeCells>
  <phoneticPr fontId="3" type="noConversion"/>
  <pageMargins left="0.25" right="0.25" top="0.75" bottom="0.75" header="0.3" footer="0.3"/>
  <pageSetup paperSize="8" scale="5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402E3-25FA-4B3E-9D1E-C1DEB487025B}">
  <sheetPr>
    <tabColor theme="0"/>
    <pageSetUpPr fitToPage="1"/>
  </sheetPr>
  <dimension ref="B1:Q47"/>
  <sheetViews>
    <sheetView topLeftCell="A18" zoomScale="80" zoomScaleNormal="80" workbookViewId="0">
      <selection activeCell="E47" sqref="E47"/>
    </sheetView>
  </sheetViews>
  <sheetFormatPr baseColWidth="10" defaultColWidth="11.42578125" defaultRowHeight="14.25" x14ac:dyDescent="0.25"/>
  <cols>
    <col min="1" max="1" width="11.42578125" style="12"/>
    <col min="2" max="3" width="48" style="12" customWidth="1"/>
    <col min="4" max="4" width="42.28515625" style="4" bestFit="1" customWidth="1"/>
    <col min="5" max="5" width="24.42578125" style="4" customWidth="1"/>
    <col min="6" max="6" width="28.42578125" style="12" bestFit="1" customWidth="1"/>
    <col min="7" max="7" width="26.140625" style="12" bestFit="1" customWidth="1"/>
    <col min="8" max="8" width="34.140625" style="12" customWidth="1"/>
    <col min="9" max="9" width="18.85546875" style="12" bestFit="1" customWidth="1"/>
    <col min="10" max="10" width="16.42578125" style="12" customWidth="1"/>
    <col min="11" max="11" width="34.42578125" style="12" bestFit="1" customWidth="1"/>
    <col min="12" max="12" width="35" style="12" customWidth="1"/>
    <col min="13" max="13" width="18.42578125" style="12" customWidth="1"/>
    <col min="14" max="14" width="17.42578125" style="12" customWidth="1"/>
    <col min="15" max="15" width="11.42578125" style="12"/>
    <col min="16" max="16" width="29.42578125" style="12" bestFit="1" customWidth="1"/>
    <col min="17" max="16384" width="11.42578125" style="12"/>
  </cols>
  <sheetData>
    <row r="1" spans="2:17" ht="26.25" x14ac:dyDescent="0.25">
      <c r="B1" s="193" t="s">
        <v>50</v>
      </c>
      <c r="C1" s="193"/>
      <c r="D1" s="193"/>
      <c r="E1" s="193"/>
      <c r="F1" s="193"/>
      <c r="G1" s="193"/>
      <c r="H1" s="193"/>
    </row>
    <row r="2" spans="2:17" s="13" customFormat="1" ht="15" x14ac:dyDescent="0.25"/>
    <row r="3" spans="2:17" s="13" customFormat="1" ht="35.25" customHeight="1" x14ac:dyDescent="0.25">
      <c r="B3" s="194" t="s">
        <v>51</v>
      </c>
      <c r="C3" s="194"/>
      <c r="D3" s="194"/>
      <c r="E3" s="194"/>
      <c r="F3" s="194"/>
      <c r="G3" s="194"/>
      <c r="H3" s="194"/>
    </row>
    <row r="4" spans="2:17" s="13" customFormat="1" ht="12" customHeight="1" x14ac:dyDescent="0.25"/>
    <row r="5" spans="2:17" s="16" customFormat="1" ht="30" customHeight="1" x14ac:dyDescent="0.25">
      <c r="B5" s="64" t="s">
        <v>1</v>
      </c>
      <c r="C5" s="64" t="s">
        <v>52</v>
      </c>
      <c r="D5" s="64" t="s">
        <v>53</v>
      </c>
      <c r="E5" s="64" t="s">
        <v>54</v>
      </c>
      <c r="F5" s="64" t="s">
        <v>55</v>
      </c>
      <c r="L5" s="13"/>
      <c r="M5" s="13"/>
      <c r="N5" s="13"/>
      <c r="O5" s="13"/>
      <c r="P5" s="13"/>
      <c r="Q5" s="13"/>
    </row>
    <row r="6" spans="2:17" s="13" customFormat="1" ht="21.75" customHeight="1" x14ac:dyDescent="0.25">
      <c r="B6" s="30" t="s">
        <v>6</v>
      </c>
      <c r="C6" s="39">
        <f>E13+E15+E17+E20+E23+E26</f>
        <v>496</v>
      </c>
      <c r="D6" s="96">
        <f>'RÉCAP LOT 1'!D5</f>
        <v>0</v>
      </c>
      <c r="E6" s="40">
        <f>C6*D6</f>
        <v>0</v>
      </c>
      <c r="F6" s="43"/>
    </row>
    <row r="7" spans="2:17" s="13" customFormat="1" ht="21.75" customHeight="1" x14ac:dyDescent="0.25">
      <c r="B7" s="6" t="s">
        <v>56</v>
      </c>
      <c r="C7" s="39">
        <f>E14+E16+E18+E21+E24+E27+E19+E25+E22</f>
        <v>498</v>
      </c>
      <c r="D7" s="96">
        <f>'RÉCAP LOT 1'!D10</f>
        <v>0</v>
      </c>
      <c r="E7" s="40">
        <f>C7*D7</f>
        <v>0</v>
      </c>
      <c r="F7" s="40"/>
    </row>
    <row r="8" spans="2:17" s="13" customFormat="1" ht="21.75" customHeight="1" x14ac:dyDescent="0.25">
      <c r="B8" s="55" t="s">
        <v>13</v>
      </c>
      <c r="C8" s="65">
        <f>SUM(C6:C7)</f>
        <v>994</v>
      </c>
      <c r="D8" s="66"/>
      <c r="E8" s="67">
        <f>SUM(E6:E7)</f>
        <v>0</v>
      </c>
      <c r="F8" s="67"/>
    </row>
    <row r="9" spans="2:17" s="13" customFormat="1" ht="21.75" customHeight="1" x14ac:dyDescent="0.25">
      <c r="B9" s="17"/>
      <c r="C9" s="17"/>
      <c r="D9" s="17"/>
    </row>
    <row r="10" spans="2:17" s="13" customFormat="1" ht="21.75" customHeight="1" x14ac:dyDescent="0.25">
      <c r="B10" s="194" t="s">
        <v>19</v>
      </c>
      <c r="C10" s="194"/>
      <c r="D10" s="194"/>
      <c r="E10" s="194"/>
      <c r="F10" s="194"/>
      <c r="G10" s="194"/>
      <c r="H10" s="194"/>
    </row>
    <row r="11" spans="2:17" s="13" customFormat="1" ht="13.5" customHeight="1" x14ac:dyDescent="0.25">
      <c r="B11" s="20"/>
      <c r="C11" s="20"/>
      <c r="D11" s="20"/>
      <c r="E11" s="20"/>
      <c r="F11" s="20"/>
      <c r="G11" s="20"/>
    </row>
    <row r="12" spans="2:17" s="13" customFormat="1" ht="39.6" customHeight="1" x14ac:dyDescent="0.25">
      <c r="B12" s="109" t="s">
        <v>20</v>
      </c>
      <c r="C12" s="109" t="s">
        <v>57</v>
      </c>
      <c r="D12" s="109" t="s">
        <v>22</v>
      </c>
      <c r="E12" s="109" t="s">
        <v>58</v>
      </c>
      <c r="F12" s="109" t="s">
        <v>59</v>
      </c>
      <c r="G12" s="109" t="s">
        <v>60</v>
      </c>
      <c r="H12" s="109" t="s">
        <v>5</v>
      </c>
      <c r="M12" s="12"/>
    </row>
    <row r="13" spans="2:17" s="13" customFormat="1" ht="39.950000000000003" customHeight="1" x14ac:dyDescent="0.25">
      <c r="B13" s="190" t="s">
        <v>61</v>
      </c>
      <c r="C13" s="110" t="s">
        <v>62</v>
      </c>
      <c r="D13" s="111" t="s">
        <v>6</v>
      </c>
      <c r="E13" s="112">
        <v>128</v>
      </c>
      <c r="F13" s="113">
        <f>D$6</f>
        <v>0</v>
      </c>
      <c r="G13" s="114">
        <f>E13*F13</f>
        <v>0</v>
      </c>
      <c r="H13" s="111"/>
      <c r="M13" s="12"/>
    </row>
    <row r="14" spans="2:17" s="13" customFormat="1" ht="39.950000000000003" customHeight="1" x14ac:dyDescent="0.25">
      <c r="B14" s="191"/>
      <c r="C14" s="110" t="s">
        <v>63</v>
      </c>
      <c r="D14" s="115" t="s">
        <v>11</v>
      </c>
      <c r="E14" s="112">
        <v>128</v>
      </c>
      <c r="F14" s="113">
        <f>D$7</f>
        <v>0</v>
      </c>
      <c r="G14" s="114">
        <f>E14*F14</f>
        <v>0</v>
      </c>
      <c r="H14" s="111"/>
      <c r="M14" s="12"/>
    </row>
    <row r="15" spans="2:17" s="13" customFormat="1" ht="39.950000000000003" customHeight="1" x14ac:dyDescent="0.25">
      <c r="B15" s="186" t="s">
        <v>64</v>
      </c>
      <c r="C15" s="116" t="s">
        <v>62</v>
      </c>
      <c r="D15" s="117" t="s">
        <v>6</v>
      </c>
      <c r="E15" s="118">
        <v>128</v>
      </c>
      <c r="F15" s="119">
        <f>D$6</f>
        <v>0</v>
      </c>
      <c r="G15" s="120">
        <f t="shared" ref="G15:G27" si="0">E15*F15</f>
        <v>0</v>
      </c>
      <c r="H15" s="121"/>
      <c r="M15" s="12"/>
    </row>
    <row r="16" spans="2:17" s="13" customFormat="1" ht="39.950000000000003" customHeight="1" x14ac:dyDescent="0.25">
      <c r="B16" s="187"/>
      <c r="C16" s="116" t="s">
        <v>63</v>
      </c>
      <c r="D16" s="115" t="s">
        <v>11</v>
      </c>
      <c r="E16" s="122">
        <v>128</v>
      </c>
      <c r="F16" s="119">
        <f>D$7</f>
        <v>0</v>
      </c>
      <c r="G16" s="120">
        <f t="shared" si="0"/>
        <v>0</v>
      </c>
      <c r="H16" s="121"/>
      <c r="M16" s="12"/>
    </row>
    <row r="17" spans="2:13" s="13" customFormat="1" ht="39.950000000000003" customHeight="1" x14ac:dyDescent="0.25">
      <c r="B17" s="190" t="s">
        <v>65</v>
      </c>
      <c r="C17" s="110" t="s">
        <v>66</v>
      </c>
      <c r="D17" s="115" t="s">
        <v>6</v>
      </c>
      <c r="E17" s="112">
        <v>128</v>
      </c>
      <c r="F17" s="113">
        <f>D$6</f>
        <v>0</v>
      </c>
      <c r="G17" s="114">
        <f t="shared" si="0"/>
        <v>0</v>
      </c>
      <c r="H17" s="111"/>
      <c r="M17" s="12"/>
    </row>
    <row r="18" spans="2:13" s="13" customFormat="1" ht="39.950000000000003" customHeight="1" x14ac:dyDescent="0.25">
      <c r="B18" s="191"/>
      <c r="C18" s="110" t="s">
        <v>63</v>
      </c>
      <c r="D18" s="115" t="s">
        <v>11</v>
      </c>
      <c r="E18" s="123">
        <v>65</v>
      </c>
      <c r="F18" s="113">
        <f>D$7</f>
        <v>0</v>
      </c>
      <c r="G18" s="114">
        <f t="shared" si="0"/>
        <v>0</v>
      </c>
      <c r="H18" s="111"/>
      <c r="M18" s="12"/>
    </row>
    <row r="19" spans="2:13" s="13" customFormat="1" ht="39.950000000000003" customHeight="1" x14ac:dyDescent="0.25">
      <c r="B19" s="195"/>
      <c r="C19" s="110" t="s">
        <v>67</v>
      </c>
      <c r="D19" s="115" t="s">
        <v>11</v>
      </c>
      <c r="E19" s="123">
        <v>65</v>
      </c>
      <c r="F19" s="113">
        <f>D$7</f>
        <v>0</v>
      </c>
      <c r="G19" s="114">
        <f t="shared" si="0"/>
        <v>0</v>
      </c>
      <c r="H19" s="111"/>
      <c r="M19" s="12"/>
    </row>
    <row r="20" spans="2:13" s="13" customFormat="1" ht="39.950000000000003" customHeight="1" x14ac:dyDescent="0.25">
      <c r="B20" s="196" t="s">
        <v>68</v>
      </c>
      <c r="C20" s="116" t="s">
        <v>69</v>
      </c>
      <c r="D20" s="117" t="s">
        <v>6</v>
      </c>
      <c r="E20" s="118">
        <v>64</v>
      </c>
      <c r="F20" s="119">
        <f>D$6</f>
        <v>0</v>
      </c>
      <c r="G20" s="120">
        <f t="shared" si="0"/>
        <v>0</v>
      </c>
      <c r="H20" s="124"/>
      <c r="M20" s="12"/>
    </row>
    <row r="21" spans="2:13" s="13" customFormat="1" ht="39.950000000000003" customHeight="1" x14ac:dyDescent="0.25">
      <c r="B21" s="189"/>
      <c r="C21" s="116" t="s">
        <v>63</v>
      </c>
      <c r="D21" s="117" t="s">
        <v>11</v>
      </c>
      <c r="E21" s="125">
        <v>32</v>
      </c>
      <c r="F21" s="119">
        <f>D$7</f>
        <v>0</v>
      </c>
      <c r="G21" s="120">
        <f>E21*F21</f>
        <v>0</v>
      </c>
      <c r="H21" s="124"/>
      <c r="M21" s="12"/>
    </row>
    <row r="22" spans="2:13" s="13" customFormat="1" ht="39.950000000000003" customHeight="1" x14ac:dyDescent="0.25">
      <c r="B22" s="197"/>
      <c r="C22" s="116" t="s">
        <v>67</v>
      </c>
      <c r="D22" s="117" t="s">
        <v>11</v>
      </c>
      <c r="E22" s="125">
        <v>32</v>
      </c>
      <c r="F22" s="119">
        <f>D$7</f>
        <v>0</v>
      </c>
      <c r="G22" s="120">
        <f>E22*F22</f>
        <v>0</v>
      </c>
      <c r="H22" s="124"/>
      <c r="M22" s="12"/>
    </row>
    <row r="23" spans="2:13" s="13" customFormat="1" ht="39.950000000000003" customHeight="1" x14ac:dyDescent="0.25">
      <c r="B23" s="183" t="s">
        <v>70</v>
      </c>
      <c r="C23" s="110" t="s">
        <v>69</v>
      </c>
      <c r="D23" s="115" t="s">
        <v>6</v>
      </c>
      <c r="E23" s="112">
        <v>32</v>
      </c>
      <c r="F23" s="113">
        <f>D$6</f>
        <v>0</v>
      </c>
      <c r="G23" s="114">
        <f t="shared" si="0"/>
        <v>0</v>
      </c>
      <c r="H23" s="126"/>
      <c r="M23" s="12"/>
    </row>
    <row r="24" spans="2:13" s="13" customFormat="1" ht="39.950000000000003" customHeight="1" x14ac:dyDescent="0.25">
      <c r="B24" s="184"/>
      <c r="C24" s="110" t="s">
        <v>63</v>
      </c>
      <c r="D24" s="115" t="s">
        <v>11</v>
      </c>
      <c r="E24" s="127">
        <v>16</v>
      </c>
      <c r="F24" s="113">
        <f>D$7</f>
        <v>0</v>
      </c>
      <c r="G24" s="114">
        <f t="shared" si="0"/>
        <v>0</v>
      </c>
      <c r="H24" s="126"/>
      <c r="M24" s="12"/>
    </row>
    <row r="25" spans="2:13" s="13" customFormat="1" ht="39.950000000000003" customHeight="1" x14ac:dyDescent="0.25">
      <c r="B25" s="185"/>
      <c r="C25" s="110" t="s">
        <v>67</v>
      </c>
      <c r="D25" s="115" t="s">
        <v>11</v>
      </c>
      <c r="E25" s="127">
        <v>16</v>
      </c>
      <c r="F25" s="113">
        <f>D$7</f>
        <v>0</v>
      </c>
      <c r="G25" s="114">
        <f t="shared" si="0"/>
        <v>0</v>
      </c>
      <c r="H25" s="126"/>
      <c r="M25" s="12"/>
    </row>
    <row r="26" spans="2:13" s="13" customFormat="1" ht="39.950000000000003" customHeight="1" x14ac:dyDescent="0.25">
      <c r="B26" s="188" t="s">
        <v>71</v>
      </c>
      <c r="C26" s="116" t="s">
        <v>72</v>
      </c>
      <c r="D26" s="117" t="s">
        <v>6</v>
      </c>
      <c r="E26" s="128">
        <v>16</v>
      </c>
      <c r="F26" s="119">
        <f>D$6</f>
        <v>0</v>
      </c>
      <c r="G26" s="120">
        <f t="shared" si="0"/>
        <v>0</v>
      </c>
      <c r="H26" s="124"/>
      <c r="M26" s="12"/>
    </row>
    <row r="27" spans="2:13" s="13" customFormat="1" ht="39.950000000000003" customHeight="1" x14ac:dyDescent="0.25">
      <c r="B27" s="189"/>
      <c r="C27" s="116" t="s">
        <v>63</v>
      </c>
      <c r="D27" s="117" t="s">
        <v>11</v>
      </c>
      <c r="E27" s="125">
        <v>16</v>
      </c>
      <c r="F27" s="119">
        <f>D$7</f>
        <v>0</v>
      </c>
      <c r="G27" s="120">
        <f t="shared" si="0"/>
        <v>0</v>
      </c>
      <c r="H27" s="124"/>
      <c r="M27" s="12"/>
    </row>
    <row r="28" spans="2:13" s="13" customFormat="1" ht="21" customHeight="1" x14ac:dyDescent="0.25">
      <c r="B28" s="192" t="s">
        <v>48</v>
      </c>
      <c r="C28" s="192"/>
      <c r="D28" s="192"/>
      <c r="E28" s="129">
        <f>SUM(E13:E27)</f>
        <v>994</v>
      </c>
      <c r="F28" s="130"/>
      <c r="G28" s="130">
        <f>SUM(G13:G27)</f>
        <v>0</v>
      </c>
      <c r="H28" s="130"/>
      <c r="M28" s="12"/>
    </row>
    <row r="29" spans="2:13" s="13" customFormat="1" ht="21.75" customHeight="1" x14ac:dyDescent="0.25">
      <c r="B29" s="17"/>
      <c r="C29" s="17"/>
      <c r="D29" s="17"/>
      <c r="E29" s="4"/>
      <c r="F29" s="4"/>
      <c r="G29" s="4"/>
      <c r="M29" s="12"/>
    </row>
    <row r="30" spans="2:13" ht="15" x14ac:dyDescent="0.25">
      <c r="B30" s="148" t="s">
        <v>49</v>
      </c>
    </row>
    <row r="35" ht="14.25" customHeight="1" x14ac:dyDescent="0.25"/>
    <row r="38" ht="14.25" customHeight="1" x14ac:dyDescent="0.25"/>
    <row r="41" ht="14.25" customHeight="1" x14ac:dyDescent="0.25"/>
    <row r="44" ht="14.25" customHeight="1" x14ac:dyDescent="0.25"/>
    <row r="47" ht="14.25" customHeight="1" x14ac:dyDescent="0.25"/>
  </sheetData>
  <autoFilter ref="B12:G28" xr:uid="{217193CE-BEF1-488F-B063-87FA21C27BF8}"/>
  <mergeCells count="10">
    <mergeCell ref="B1:H1"/>
    <mergeCell ref="B3:H3"/>
    <mergeCell ref="B10:H10"/>
    <mergeCell ref="B17:B19"/>
    <mergeCell ref="B20:B22"/>
    <mergeCell ref="B23:B25"/>
    <mergeCell ref="B15:B16"/>
    <mergeCell ref="B26:B27"/>
    <mergeCell ref="B13:B14"/>
    <mergeCell ref="B28:D28"/>
  </mergeCells>
  <pageMargins left="0.25" right="0.25" top="0.75" bottom="0.75" header="0.3" footer="0.3"/>
  <pageSetup paperSize="8" scale="47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AE969-4BD5-4D3B-B689-1EC709016E49}">
  <sheetPr>
    <tabColor theme="0"/>
    <pageSetUpPr fitToPage="1"/>
  </sheetPr>
  <dimension ref="B1:Q49"/>
  <sheetViews>
    <sheetView zoomScale="80" zoomScaleNormal="80" workbookViewId="0">
      <selection activeCell="E6" sqref="E6"/>
    </sheetView>
  </sheetViews>
  <sheetFormatPr baseColWidth="10" defaultColWidth="11.42578125" defaultRowHeight="14.25" x14ac:dyDescent="0.25"/>
  <cols>
    <col min="1" max="1" width="11.42578125" style="12"/>
    <col min="2" max="3" width="48" style="12" customWidth="1"/>
    <col min="4" max="4" width="42.28515625" style="4" bestFit="1" customWidth="1"/>
    <col min="5" max="5" width="24.42578125" style="4" customWidth="1"/>
    <col min="6" max="6" width="37.7109375" style="12" customWidth="1"/>
    <col min="7" max="7" width="26.140625" style="12" bestFit="1" customWidth="1"/>
    <col min="8" max="8" width="34.140625" style="12" customWidth="1"/>
    <col min="9" max="9" width="18.85546875" style="12" bestFit="1" customWidth="1"/>
    <col min="10" max="10" width="16.42578125" style="12" customWidth="1"/>
    <col min="11" max="11" width="34.42578125" style="12" bestFit="1" customWidth="1"/>
    <col min="12" max="12" width="35" style="12" customWidth="1"/>
    <col min="13" max="13" width="18.42578125" style="12" customWidth="1"/>
    <col min="14" max="14" width="17.42578125" style="12" customWidth="1"/>
    <col min="15" max="15" width="11.42578125" style="12"/>
    <col min="16" max="16" width="29.42578125" style="12" bestFit="1" customWidth="1"/>
    <col min="17" max="16384" width="11.42578125" style="12"/>
  </cols>
  <sheetData>
    <row r="1" spans="2:17" ht="26.25" x14ac:dyDescent="0.25">
      <c r="B1" s="200" t="s">
        <v>73</v>
      </c>
      <c r="C1" s="200"/>
      <c r="D1" s="200"/>
      <c r="E1" s="200"/>
      <c r="F1" s="200"/>
      <c r="G1" s="200"/>
      <c r="H1" s="200"/>
    </row>
    <row r="2" spans="2:17" s="13" customFormat="1" ht="15" x14ac:dyDescent="0.25"/>
    <row r="3" spans="2:17" s="13" customFormat="1" ht="35.25" customHeight="1" x14ac:dyDescent="0.25">
      <c r="B3" s="166" t="s">
        <v>51</v>
      </c>
      <c r="C3" s="166"/>
      <c r="D3" s="166"/>
      <c r="E3" s="166"/>
      <c r="F3" s="166"/>
      <c r="G3" s="166"/>
      <c r="H3" s="166"/>
    </row>
    <row r="4" spans="2:17" s="13" customFormat="1" ht="12" customHeight="1" x14ac:dyDescent="0.25"/>
    <row r="5" spans="2:17" s="16" customFormat="1" ht="30" customHeight="1" x14ac:dyDescent="0.25">
      <c r="B5" s="137" t="s">
        <v>1</v>
      </c>
      <c r="C5" s="137" t="s">
        <v>52</v>
      </c>
      <c r="D5" s="137" t="s">
        <v>74</v>
      </c>
      <c r="E5" s="137" t="s">
        <v>54</v>
      </c>
      <c r="F5" s="137" t="s">
        <v>55</v>
      </c>
      <c r="L5" s="13"/>
      <c r="M5" s="13"/>
      <c r="N5" s="13"/>
      <c r="O5" s="13"/>
      <c r="P5" s="13"/>
      <c r="Q5" s="13"/>
    </row>
    <row r="6" spans="2:17" s="13" customFormat="1" ht="21.75" customHeight="1" x14ac:dyDescent="0.25">
      <c r="B6" s="30" t="s">
        <v>6</v>
      </c>
      <c r="C6" s="39">
        <f>E13+E15+E17+E20+E23+E26</f>
        <v>210</v>
      </c>
      <c r="D6" s="96">
        <f>'RÉCAP LOT 1'!D5</f>
        <v>0</v>
      </c>
      <c r="E6" s="40">
        <f>C6*D6</f>
        <v>0</v>
      </c>
      <c r="F6" s="43"/>
    </row>
    <row r="7" spans="2:17" s="13" customFormat="1" ht="21.75" customHeight="1" x14ac:dyDescent="0.25">
      <c r="B7" s="6" t="s">
        <v>12</v>
      </c>
      <c r="C7" s="39">
        <f>E14+E16+E18+E21+E24+E27+E19+E25+E22</f>
        <v>320</v>
      </c>
      <c r="D7" s="96">
        <f>'RÉCAP LOT 1'!D10</f>
        <v>0</v>
      </c>
      <c r="E7" s="40">
        <f>C7*D7</f>
        <v>0</v>
      </c>
      <c r="F7" s="40" t="s">
        <v>75</v>
      </c>
    </row>
    <row r="8" spans="2:17" s="13" customFormat="1" ht="21.75" customHeight="1" x14ac:dyDescent="0.25">
      <c r="B8" s="131" t="s">
        <v>13</v>
      </c>
      <c r="C8" s="132">
        <f>SUM(C6:C7)</f>
        <v>530</v>
      </c>
      <c r="D8" s="133"/>
      <c r="E8" s="134">
        <f>SUM(E6:E7)</f>
        <v>0</v>
      </c>
      <c r="F8" s="134"/>
    </row>
    <row r="9" spans="2:17" s="13" customFormat="1" ht="21.75" customHeight="1" x14ac:dyDescent="0.25">
      <c r="B9" s="17"/>
      <c r="C9" s="17"/>
      <c r="D9" s="17"/>
    </row>
    <row r="10" spans="2:17" s="13" customFormat="1" ht="21.75" customHeight="1" x14ac:dyDescent="0.25">
      <c r="B10" s="166" t="s">
        <v>19</v>
      </c>
      <c r="C10" s="166"/>
      <c r="D10" s="166"/>
      <c r="E10" s="166"/>
      <c r="F10" s="166"/>
      <c r="G10" s="166"/>
      <c r="H10" s="166"/>
    </row>
    <row r="11" spans="2:17" s="13" customFormat="1" ht="13.5" customHeight="1" x14ac:dyDescent="0.25">
      <c r="B11" s="20"/>
      <c r="C11" s="20"/>
      <c r="D11" s="20"/>
      <c r="E11" s="20"/>
      <c r="F11" s="20"/>
      <c r="G11" s="20"/>
    </row>
    <row r="12" spans="2:17" s="13" customFormat="1" ht="39.6" customHeight="1" x14ac:dyDescent="0.25">
      <c r="B12" s="138" t="s">
        <v>20</v>
      </c>
      <c r="C12" s="138" t="s">
        <v>57</v>
      </c>
      <c r="D12" s="138" t="s">
        <v>22</v>
      </c>
      <c r="E12" s="138" t="s">
        <v>58</v>
      </c>
      <c r="F12" s="138" t="s">
        <v>76</v>
      </c>
      <c r="G12" s="138" t="s">
        <v>60</v>
      </c>
      <c r="H12" s="138" t="s">
        <v>5</v>
      </c>
      <c r="M12" s="12"/>
    </row>
    <row r="13" spans="2:17" s="13" customFormat="1" ht="39.950000000000003" customHeight="1" x14ac:dyDescent="0.25">
      <c r="B13" s="190" t="s">
        <v>61</v>
      </c>
      <c r="C13" s="110" t="s">
        <v>62</v>
      </c>
      <c r="D13" s="111" t="s">
        <v>6</v>
      </c>
      <c r="E13" s="112">
        <v>30</v>
      </c>
      <c r="F13" s="113">
        <f>D$6</f>
        <v>0</v>
      </c>
      <c r="G13" s="114">
        <f>E13*F13</f>
        <v>0</v>
      </c>
      <c r="H13" s="111"/>
      <c r="M13" s="12"/>
    </row>
    <row r="14" spans="2:17" s="13" customFormat="1" ht="39.950000000000003" customHeight="1" x14ac:dyDescent="0.25">
      <c r="B14" s="198"/>
      <c r="C14" s="110" t="s">
        <v>63</v>
      </c>
      <c r="D14" s="110" t="s">
        <v>77</v>
      </c>
      <c r="E14" s="112">
        <v>30</v>
      </c>
      <c r="F14" s="113">
        <f>D$7</f>
        <v>0</v>
      </c>
      <c r="G14" s="114">
        <f>E14*F14</f>
        <v>0</v>
      </c>
      <c r="H14" s="111"/>
      <c r="M14" s="12"/>
    </row>
    <row r="15" spans="2:17" s="13" customFormat="1" ht="39.950000000000003" customHeight="1" x14ac:dyDescent="0.25">
      <c r="B15" s="186" t="s">
        <v>64</v>
      </c>
      <c r="C15" s="116" t="s">
        <v>62</v>
      </c>
      <c r="D15" s="117" t="s">
        <v>6</v>
      </c>
      <c r="E15" s="118">
        <v>30</v>
      </c>
      <c r="F15" s="119">
        <f>D$6</f>
        <v>0</v>
      </c>
      <c r="G15" s="120">
        <f t="shared" ref="G15:G27" si="0">E15*F15</f>
        <v>0</v>
      </c>
      <c r="H15" s="121"/>
      <c r="M15" s="12"/>
    </row>
    <row r="16" spans="2:17" s="13" customFormat="1" ht="39.950000000000003" customHeight="1" x14ac:dyDescent="0.25">
      <c r="B16" s="199"/>
      <c r="C16" s="116" t="s">
        <v>63</v>
      </c>
      <c r="D16" s="116" t="s">
        <v>77</v>
      </c>
      <c r="E16" s="122">
        <v>30</v>
      </c>
      <c r="F16" s="119">
        <f>D$7</f>
        <v>0</v>
      </c>
      <c r="G16" s="120">
        <f t="shared" si="0"/>
        <v>0</v>
      </c>
      <c r="H16" s="121"/>
      <c r="M16" s="12"/>
    </row>
    <row r="17" spans="2:13" s="13" customFormat="1" ht="39.950000000000003" customHeight="1" x14ac:dyDescent="0.25">
      <c r="B17" s="190" t="s">
        <v>65</v>
      </c>
      <c r="C17" s="110" t="s">
        <v>66</v>
      </c>
      <c r="D17" s="115" t="s">
        <v>6</v>
      </c>
      <c r="E17" s="112">
        <v>30</v>
      </c>
      <c r="F17" s="113">
        <f>D$6</f>
        <v>0</v>
      </c>
      <c r="G17" s="114">
        <f t="shared" si="0"/>
        <v>0</v>
      </c>
      <c r="H17" s="111"/>
      <c r="M17" s="12"/>
    </row>
    <row r="18" spans="2:13" s="13" customFormat="1" ht="39.950000000000003" customHeight="1" x14ac:dyDescent="0.25">
      <c r="B18" s="198"/>
      <c r="C18" s="110" t="s">
        <v>63</v>
      </c>
      <c r="D18" s="110" t="s">
        <v>77</v>
      </c>
      <c r="E18" s="123">
        <v>30</v>
      </c>
      <c r="F18" s="113">
        <f>D$7</f>
        <v>0</v>
      </c>
      <c r="G18" s="114">
        <f t="shared" si="0"/>
        <v>0</v>
      </c>
      <c r="H18" s="111"/>
      <c r="M18" s="12"/>
    </row>
    <row r="19" spans="2:13" s="13" customFormat="1" ht="39.950000000000003" customHeight="1" x14ac:dyDescent="0.25">
      <c r="B19" s="198"/>
      <c r="C19" s="110" t="s">
        <v>67</v>
      </c>
      <c r="D19" s="110" t="s">
        <v>77</v>
      </c>
      <c r="E19" s="123">
        <v>30</v>
      </c>
      <c r="F19" s="113">
        <f>D$7</f>
        <v>0</v>
      </c>
      <c r="G19" s="114">
        <f t="shared" si="0"/>
        <v>0</v>
      </c>
      <c r="H19" s="111"/>
      <c r="M19" s="12"/>
    </row>
    <row r="20" spans="2:13" s="13" customFormat="1" ht="39.950000000000003" customHeight="1" x14ac:dyDescent="0.25">
      <c r="B20" s="196" t="s">
        <v>68</v>
      </c>
      <c r="C20" s="116" t="s">
        <v>69</v>
      </c>
      <c r="D20" s="117" t="s">
        <v>6</v>
      </c>
      <c r="E20" s="118">
        <v>40</v>
      </c>
      <c r="F20" s="119">
        <f>D$6</f>
        <v>0</v>
      </c>
      <c r="G20" s="120">
        <f t="shared" si="0"/>
        <v>0</v>
      </c>
      <c r="H20" s="124"/>
      <c r="M20" s="12"/>
    </row>
    <row r="21" spans="2:13" s="13" customFormat="1" ht="39.950000000000003" customHeight="1" x14ac:dyDescent="0.25">
      <c r="B21" s="189"/>
      <c r="C21" s="116" t="s">
        <v>63</v>
      </c>
      <c r="D21" s="116" t="s">
        <v>77</v>
      </c>
      <c r="E21" s="125">
        <v>40</v>
      </c>
      <c r="F21" s="119">
        <f>D$7</f>
        <v>0</v>
      </c>
      <c r="G21" s="120">
        <f>E21*F21</f>
        <v>0</v>
      </c>
      <c r="H21" s="124"/>
      <c r="M21" s="12"/>
    </row>
    <row r="22" spans="2:13" s="13" customFormat="1" ht="39.950000000000003" customHeight="1" x14ac:dyDescent="0.25">
      <c r="B22" s="189"/>
      <c r="C22" s="116" t="s">
        <v>67</v>
      </c>
      <c r="D22" s="116" t="s">
        <v>77</v>
      </c>
      <c r="E22" s="125">
        <v>40</v>
      </c>
      <c r="F22" s="119">
        <f>D$7</f>
        <v>0</v>
      </c>
      <c r="G22" s="120">
        <f>E22*F22</f>
        <v>0</v>
      </c>
      <c r="H22" s="124"/>
      <c r="M22" s="12"/>
    </row>
    <row r="23" spans="2:13" s="13" customFormat="1" ht="39.950000000000003" customHeight="1" x14ac:dyDescent="0.25">
      <c r="B23" s="183" t="s">
        <v>70</v>
      </c>
      <c r="C23" s="110" t="s">
        <v>69</v>
      </c>
      <c r="D23" s="115" t="s">
        <v>6</v>
      </c>
      <c r="E23" s="112">
        <v>40</v>
      </c>
      <c r="F23" s="113">
        <f>D$6</f>
        <v>0</v>
      </c>
      <c r="G23" s="114">
        <f t="shared" si="0"/>
        <v>0</v>
      </c>
      <c r="H23" s="126"/>
      <c r="M23" s="12"/>
    </row>
    <row r="24" spans="2:13" s="13" customFormat="1" ht="39.950000000000003" customHeight="1" x14ac:dyDescent="0.25">
      <c r="B24" s="184"/>
      <c r="C24" s="110" t="s">
        <v>63</v>
      </c>
      <c r="D24" s="110" t="s">
        <v>77</v>
      </c>
      <c r="E24" s="127">
        <v>40</v>
      </c>
      <c r="F24" s="113">
        <f>D$7</f>
        <v>0</v>
      </c>
      <c r="G24" s="114">
        <f t="shared" si="0"/>
        <v>0</v>
      </c>
      <c r="H24" s="126"/>
      <c r="M24" s="12"/>
    </row>
    <row r="25" spans="2:13" s="13" customFormat="1" ht="39.950000000000003" customHeight="1" x14ac:dyDescent="0.25">
      <c r="B25" s="184"/>
      <c r="C25" s="110" t="s">
        <v>67</v>
      </c>
      <c r="D25" s="110" t="s">
        <v>77</v>
      </c>
      <c r="E25" s="127">
        <v>40</v>
      </c>
      <c r="F25" s="113">
        <f>D$7</f>
        <v>0</v>
      </c>
      <c r="G25" s="114">
        <f t="shared" si="0"/>
        <v>0</v>
      </c>
      <c r="H25" s="126"/>
      <c r="M25" s="12"/>
    </row>
    <row r="26" spans="2:13" s="13" customFormat="1" ht="39.950000000000003" customHeight="1" x14ac:dyDescent="0.25">
      <c r="B26" s="204" t="s">
        <v>71</v>
      </c>
      <c r="C26" s="116" t="s">
        <v>72</v>
      </c>
      <c r="D26" s="117" t="s">
        <v>6</v>
      </c>
      <c r="E26" s="128">
        <v>40</v>
      </c>
      <c r="F26" s="119">
        <f>D$6</f>
        <v>0</v>
      </c>
      <c r="G26" s="120">
        <f t="shared" si="0"/>
        <v>0</v>
      </c>
      <c r="H26" s="124"/>
      <c r="M26" s="12"/>
    </row>
    <row r="27" spans="2:13" s="13" customFormat="1" ht="39.950000000000003" customHeight="1" x14ac:dyDescent="0.25">
      <c r="B27" s="205"/>
      <c r="C27" s="116" t="s">
        <v>63</v>
      </c>
      <c r="D27" s="116" t="s">
        <v>77</v>
      </c>
      <c r="E27" s="125">
        <v>40</v>
      </c>
      <c r="F27" s="119">
        <f>D$7</f>
        <v>0</v>
      </c>
      <c r="G27" s="120">
        <f t="shared" si="0"/>
        <v>0</v>
      </c>
      <c r="H27" s="124"/>
      <c r="M27" s="12"/>
    </row>
    <row r="28" spans="2:13" s="13" customFormat="1" ht="21" customHeight="1" x14ac:dyDescent="0.25">
      <c r="B28" s="201" t="s">
        <v>48</v>
      </c>
      <c r="C28" s="202"/>
      <c r="D28" s="203"/>
      <c r="E28" s="135">
        <f>SUM(E13:E27)</f>
        <v>530</v>
      </c>
      <c r="F28" s="136"/>
      <c r="G28" s="136">
        <f>SUM(G13:G27)</f>
        <v>0</v>
      </c>
      <c r="H28" s="136"/>
      <c r="M28" s="12"/>
    </row>
    <row r="29" spans="2:13" s="13" customFormat="1" ht="21.75" customHeight="1" x14ac:dyDescent="0.25">
      <c r="B29" s="17"/>
      <c r="C29" s="17"/>
      <c r="D29" s="17"/>
      <c r="E29" s="4"/>
      <c r="F29" s="4"/>
      <c r="G29" s="4"/>
      <c r="M29" s="12"/>
    </row>
    <row r="32" spans="2:13" x14ac:dyDescent="0.25">
      <c r="D32" s="172"/>
    </row>
    <row r="33" spans="2:17" s="4" customFormat="1" x14ac:dyDescent="0.25">
      <c r="B33" s="12"/>
      <c r="C33" s="12"/>
      <c r="D33" s="173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spans="2:17" s="4" customFormat="1" x14ac:dyDescent="0.25">
      <c r="B34" s="12"/>
      <c r="C34" s="12"/>
      <c r="D34" s="174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spans="2:17" s="4" customFormat="1" x14ac:dyDescent="0.25">
      <c r="B35" s="12"/>
      <c r="C35" s="12"/>
      <c r="D35" s="167" t="s">
        <v>38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2:17" s="4" customFormat="1" x14ac:dyDescent="0.25">
      <c r="B36" s="12"/>
      <c r="C36" s="12"/>
      <c r="D36" s="167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spans="2:17" s="4" customFormat="1" x14ac:dyDescent="0.25">
      <c r="B37" s="12"/>
      <c r="C37" s="12"/>
      <c r="D37" s="167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spans="2:17" s="4" customFormat="1" x14ac:dyDescent="0.25">
      <c r="B38" s="12"/>
      <c r="C38" s="12"/>
      <c r="D38" s="160" t="s">
        <v>40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spans="2:17" s="4" customFormat="1" x14ac:dyDescent="0.25">
      <c r="B39" s="12"/>
      <c r="C39" s="12"/>
      <c r="D39" s="164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2:17" s="4" customFormat="1" x14ac:dyDescent="0.25">
      <c r="B40" s="12"/>
      <c r="C40" s="12"/>
      <c r="D40" s="161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spans="2:17" s="4" customFormat="1" x14ac:dyDescent="0.25">
      <c r="B41" s="12"/>
      <c r="C41" s="12"/>
      <c r="D41" s="168" t="s">
        <v>41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2:17" s="4" customFormat="1" x14ac:dyDescent="0.25">
      <c r="B42" s="12"/>
      <c r="C42" s="12"/>
      <c r="D42" s="170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2:17" s="4" customFormat="1" x14ac:dyDescent="0.25">
      <c r="B43" s="12"/>
      <c r="C43" s="12"/>
      <c r="D43" s="171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spans="2:17" s="4" customFormat="1" x14ac:dyDescent="0.25">
      <c r="B44" s="12"/>
      <c r="C44" s="12"/>
      <c r="D44" s="155" t="s">
        <v>42</v>
      </c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2:17" s="4" customFormat="1" x14ac:dyDescent="0.25">
      <c r="B45" s="12"/>
      <c r="C45" s="12"/>
      <c r="D45" s="156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2:17" s="4" customFormat="1" x14ac:dyDescent="0.25">
      <c r="B46" s="12"/>
      <c r="C46" s="12"/>
      <c r="D46" s="156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spans="2:17" s="4" customFormat="1" x14ac:dyDescent="0.25">
      <c r="B47" s="12"/>
      <c r="C47" s="12"/>
      <c r="D47" s="168" t="s">
        <v>43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spans="2:17" s="4" customFormat="1" x14ac:dyDescent="0.25">
      <c r="B48" s="12"/>
      <c r="C48" s="12"/>
      <c r="D48" s="158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spans="2:17" s="4" customFormat="1" x14ac:dyDescent="0.25">
      <c r="B49" s="12"/>
      <c r="C49" s="12"/>
      <c r="D49" s="169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</sheetData>
  <autoFilter ref="B12:G28" xr:uid="{F03F0EE9-0B12-4EBF-9715-1C72DA49CD42}"/>
  <mergeCells count="16">
    <mergeCell ref="D38:D40"/>
    <mergeCell ref="D41:D43"/>
    <mergeCell ref="D44:D46"/>
    <mergeCell ref="D47:D49"/>
    <mergeCell ref="B26:B27"/>
    <mergeCell ref="B23:B25"/>
    <mergeCell ref="B28:D28"/>
    <mergeCell ref="D32:D34"/>
    <mergeCell ref="D35:D37"/>
    <mergeCell ref="B20:B22"/>
    <mergeCell ref="B17:B19"/>
    <mergeCell ref="B13:B14"/>
    <mergeCell ref="B15:B16"/>
    <mergeCell ref="B1:H1"/>
    <mergeCell ref="B3:H3"/>
    <mergeCell ref="B10:H10"/>
  </mergeCells>
  <pageMargins left="0.25" right="0.25" top="0.75" bottom="0.75" header="0.3" footer="0.3"/>
  <pageSetup paperSize="8" scale="4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47703-F1A7-494E-A8B6-A9593976BA57}">
  <sheetPr>
    <tabColor rgb="FFFF0000"/>
    <pageSetUpPr fitToPage="1"/>
  </sheetPr>
  <dimension ref="B1:Q17"/>
  <sheetViews>
    <sheetView zoomScaleNormal="100" workbookViewId="0">
      <selection activeCell="B3" sqref="B3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22.140625" style="14" bestFit="1" customWidth="1"/>
    <col min="9" max="9" width="38.140625" style="14" customWidth="1"/>
    <col min="10" max="10" width="24.42578125" style="4" customWidth="1"/>
    <col min="11" max="11" width="55.42578125" style="12" bestFit="1" customWidth="1"/>
    <col min="12" max="12" width="18.85546875" style="12" bestFit="1" customWidth="1"/>
    <col min="13" max="13" width="16.42578125" style="12" customWidth="1"/>
    <col min="14" max="14" width="34.42578125" style="12" bestFit="1" customWidth="1"/>
    <col min="15" max="15" width="18.42578125" style="12" customWidth="1"/>
    <col min="16" max="16" width="29.42578125" style="12" bestFit="1" customWidth="1"/>
    <col min="17" max="16384" width="11.42578125" style="12"/>
  </cols>
  <sheetData>
    <row r="1" spans="2:17" s="13" customFormat="1" ht="15" x14ac:dyDescent="0.25"/>
    <row r="2" spans="2:17" s="13" customFormat="1" ht="35.25" customHeight="1" x14ac:dyDescent="0.25">
      <c r="B2" s="165" t="s">
        <v>78</v>
      </c>
      <c r="C2" s="165"/>
      <c r="D2" s="165"/>
      <c r="E2" s="165"/>
      <c r="F2" s="165"/>
      <c r="G2" s="165"/>
      <c r="H2" s="46"/>
      <c r="J2" s="46"/>
      <c r="K2" s="46"/>
    </row>
    <row r="3" spans="2:17" s="13" customFormat="1" ht="12" customHeight="1" x14ac:dyDescent="0.25"/>
    <row r="4" spans="2:17" s="16" customFormat="1" ht="45" x14ac:dyDescent="0.25">
      <c r="B4" s="87" t="s">
        <v>1</v>
      </c>
      <c r="C4" s="88" t="s">
        <v>2</v>
      </c>
      <c r="D4" s="88" t="s">
        <v>79</v>
      </c>
      <c r="E4" s="88" t="s">
        <v>80</v>
      </c>
      <c r="F4" s="89" t="s">
        <v>5</v>
      </c>
      <c r="K4" s="28"/>
      <c r="N4" s="13"/>
      <c r="O4" s="13"/>
      <c r="P4" s="13"/>
      <c r="Q4" s="13"/>
    </row>
    <row r="5" spans="2:17" s="13" customFormat="1" ht="20.100000000000001" customHeight="1" x14ac:dyDescent="0.25">
      <c r="B5" s="6" t="s">
        <v>81</v>
      </c>
      <c r="C5" s="26">
        <f>'LOT 2 FRANCE BADMINTON'!C5+'LOT 2 YONEX'!C5+'LOT 2 LOGE BtoC'!C5</f>
        <v>800</v>
      </c>
      <c r="D5" s="96"/>
      <c r="E5" s="44">
        <f>C5*D5</f>
        <v>0</v>
      </c>
      <c r="F5" s="81" t="s">
        <v>82</v>
      </c>
      <c r="G5" s="79"/>
    </row>
    <row r="6" spans="2:17" s="13" customFormat="1" ht="20.100000000000001" customHeight="1" x14ac:dyDescent="0.25">
      <c r="B6" s="6" t="s">
        <v>83</v>
      </c>
      <c r="C6" s="26">
        <f>'LOT 2 FRANCE BADMINTON'!C6</f>
        <v>350</v>
      </c>
      <c r="D6" s="96"/>
      <c r="E6" s="44">
        <f>C6*D6</f>
        <v>0</v>
      </c>
      <c r="F6" s="81" t="s">
        <v>84</v>
      </c>
      <c r="G6" s="79"/>
    </row>
    <row r="7" spans="2:17" s="13" customFormat="1" ht="20.100000000000001" customHeight="1" x14ac:dyDescent="0.25">
      <c r="B7" s="6" t="s">
        <v>85</v>
      </c>
      <c r="C7" s="26">
        <f>'LOT 2 YONEX'!C6+'LOT 2 LOGE BtoC'!C6</f>
        <v>270</v>
      </c>
      <c r="D7" s="96"/>
      <c r="E7" s="44">
        <f>C7*D7</f>
        <v>0</v>
      </c>
      <c r="F7" s="81" t="s">
        <v>86</v>
      </c>
      <c r="G7" s="79"/>
    </row>
    <row r="8" spans="2:17" s="13" customFormat="1" ht="20.100000000000001" customHeight="1" x14ac:dyDescent="0.25">
      <c r="B8" s="6" t="s">
        <v>87</v>
      </c>
      <c r="C8" s="26">
        <f>'LOT 2 YONEX'!C7+'LOT 2 LOGE BtoC'!C7</f>
        <v>135</v>
      </c>
      <c r="D8" s="96"/>
      <c r="E8" s="44">
        <f>C8*D8</f>
        <v>0</v>
      </c>
      <c r="F8" s="81" t="s">
        <v>86</v>
      </c>
      <c r="G8" s="79"/>
    </row>
    <row r="9" spans="2:17" s="13" customFormat="1" ht="20.100000000000001" customHeight="1" x14ac:dyDescent="0.25">
      <c r="B9" s="6" t="s">
        <v>88</v>
      </c>
      <c r="C9" s="26">
        <f>'LOT 2 Court Side'!C6</f>
        <v>40</v>
      </c>
      <c r="D9" s="96"/>
      <c r="E9" s="44">
        <f>C9*D9</f>
        <v>0</v>
      </c>
      <c r="F9" s="81" t="s">
        <v>89</v>
      </c>
      <c r="G9" s="79"/>
    </row>
    <row r="10" spans="2:17" s="13" customFormat="1" ht="21.75" customHeight="1" x14ac:dyDescent="0.25">
      <c r="B10" s="55" t="s">
        <v>13</v>
      </c>
      <c r="C10" s="77"/>
      <c r="D10" s="66"/>
      <c r="E10" s="66">
        <f>SUM(E5:E8)</f>
        <v>0</v>
      </c>
      <c r="F10" s="66"/>
      <c r="G10" s="80"/>
      <c r="K10" s="29"/>
    </row>
    <row r="11" spans="2:17" s="13" customFormat="1" ht="21.75" customHeight="1" x14ac:dyDescent="0.25">
      <c r="B11" s="17"/>
      <c r="C11" s="17"/>
      <c r="D11" s="17"/>
      <c r="E11" s="17"/>
    </row>
    <row r="12" spans="2:17" s="13" customFormat="1" ht="21.75" customHeight="1" x14ac:dyDescent="0.25">
      <c r="B12" s="17"/>
      <c r="C12" s="17"/>
      <c r="D12" s="17"/>
      <c r="E12" s="17"/>
      <c r="F12" s="17"/>
      <c r="G12" s="18"/>
      <c r="H12" s="18"/>
      <c r="I12" s="18"/>
      <c r="J12" s="4"/>
      <c r="O12" s="12"/>
    </row>
    <row r="13" spans="2:17" ht="15" customHeight="1" x14ac:dyDescent="0.25">
      <c r="B13" s="5"/>
      <c r="C13" s="5"/>
      <c r="D13" s="15"/>
      <c r="E13" s="5"/>
      <c r="F13" s="15"/>
      <c r="G13" s="15"/>
      <c r="H13" s="15"/>
      <c r="I13" s="15"/>
      <c r="J13" s="11"/>
    </row>
    <row r="14" spans="2:17" x14ac:dyDescent="0.25">
      <c r="C14" s="12"/>
      <c r="D14" s="14"/>
    </row>
    <row r="15" spans="2:17" s="4" customFormat="1" ht="15" x14ac:dyDescent="0.25">
      <c r="B15" s="73"/>
      <c r="C15" s="72"/>
      <c r="D15" s="14"/>
      <c r="F15" s="14"/>
      <c r="G15" s="14"/>
      <c r="H15" s="14"/>
      <c r="I15" s="14"/>
      <c r="K15" s="12"/>
      <c r="L15" s="12"/>
      <c r="M15" s="12"/>
      <c r="N15" s="12"/>
      <c r="O15" s="12"/>
      <c r="P15" s="12"/>
      <c r="Q15" s="12"/>
    </row>
    <row r="16" spans="2:17" s="4" customFormat="1" x14ac:dyDescent="0.25">
      <c r="B16" s="72"/>
      <c r="C16" s="74"/>
      <c r="D16" s="14"/>
      <c r="F16" s="14"/>
      <c r="G16" s="14"/>
      <c r="H16" s="14"/>
      <c r="I16" s="14"/>
      <c r="K16" s="12"/>
      <c r="L16" s="12"/>
      <c r="M16" s="12"/>
      <c r="N16" s="12"/>
      <c r="O16" s="12"/>
      <c r="P16" s="12"/>
      <c r="Q16" s="12"/>
    </row>
    <row r="17" spans="2:17" s="4" customFormat="1" x14ac:dyDescent="0.25">
      <c r="B17" s="72"/>
      <c r="C17" s="75"/>
      <c r="D17" s="14"/>
      <c r="F17" s="14"/>
      <c r="G17" s="14"/>
      <c r="H17" s="14"/>
      <c r="I17" s="14"/>
      <c r="K17" s="12"/>
      <c r="L17" s="12"/>
      <c r="M17" s="12"/>
      <c r="N17" s="12"/>
      <c r="O17" s="12"/>
      <c r="P17" s="12"/>
      <c r="Q17" s="12"/>
    </row>
  </sheetData>
  <mergeCells count="1">
    <mergeCell ref="B2:G2"/>
  </mergeCells>
  <pageMargins left="0.25" right="0.25" top="0.75" bottom="0.75" header="0.3" footer="0.3"/>
  <pageSetup paperSize="8" scale="6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1A3A-E7A2-4DCD-B7AA-82E81DA2B69A}">
  <sheetPr>
    <tabColor rgb="FF002060"/>
    <pageSetUpPr fitToPage="1"/>
  </sheetPr>
  <dimension ref="B1:Q35"/>
  <sheetViews>
    <sheetView zoomScaleNormal="100" workbookViewId="0">
      <selection activeCell="F6" sqref="F6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22.140625" style="14" bestFit="1" customWidth="1"/>
    <col min="9" max="9" width="38.140625" style="14" customWidth="1"/>
    <col min="10" max="10" width="24.42578125" style="4" customWidth="1"/>
    <col min="11" max="11" width="55.42578125" style="12" bestFit="1" customWidth="1"/>
    <col min="12" max="12" width="18.85546875" style="12" bestFit="1" customWidth="1"/>
    <col min="13" max="13" width="16.42578125" style="12" customWidth="1"/>
    <col min="14" max="14" width="34.42578125" style="12" bestFit="1" customWidth="1"/>
    <col min="15" max="15" width="18.42578125" style="12" customWidth="1"/>
    <col min="16" max="16" width="29.42578125" style="12" bestFit="1" customWidth="1"/>
    <col min="17" max="16384" width="11.42578125" style="12"/>
  </cols>
  <sheetData>
    <row r="1" spans="2:17" s="13" customFormat="1" ht="15" x14ac:dyDescent="0.25"/>
    <row r="2" spans="2:17" s="13" customFormat="1" ht="35.25" customHeight="1" x14ac:dyDescent="0.25">
      <c r="B2" s="165" t="s">
        <v>90</v>
      </c>
      <c r="C2" s="165"/>
      <c r="D2" s="165"/>
      <c r="E2" s="165"/>
      <c r="F2" s="165"/>
      <c r="G2" s="165"/>
      <c r="H2" s="46"/>
      <c r="J2" s="46"/>
      <c r="K2" s="46"/>
    </row>
    <row r="3" spans="2:17" s="13" customFormat="1" ht="12" customHeight="1" x14ac:dyDescent="0.25"/>
    <row r="4" spans="2:17" s="16" customFormat="1" ht="60" x14ac:dyDescent="0.25">
      <c r="B4" s="49" t="s">
        <v>1</v>
      </c>
      <c r="C4" s="50" t="s">
        <v>2</v>
      </c>
      <c r="D4" s="50" t="s">
        <v>91</v>
      </c>
      <c r="E4" s="50" t="s">
        <v>80</v>
      </c>
      <c r="F4" s="51" t="s">
        <v>5</v>
      </c>
      <c r="K4" s="28"/>
      <c r="N4" s="13"/>
      <c r="O4" s="13"/>
      <c r="P4" s="13"/>
      <c r="Q4" s="13"/>
    </row>
    <row r="5" spans="2:17" s="13" customFormat="1" ht="20.100000000000001" customHeight="1" x14ac:dyDescent="0.25">
      <c r="B5" s="6" t="s">
        <v>81</v>
      </c>
      <c r="C5" s="26">
        <f>F12+F14+F16+F19+F21+F23+F25+F27</f>
        <v>440</v>
      </c>
      <c r="D5" s="96">
        <f>'RÉCAP LOT 2'!D5</f>
        <v>0</v>
      </c>
      <c r="E5" s="44">
        <f>C5*D5</f>
        <v>0</v>
      </c>
      <c r="F5" s="81" t="s">
        <v>82</v>
      </c>
      <c r="G5" s="79"/>
    </row>
    <row r="6" spans="2:17" s="13" customFormat="1" ht="20.100000000000001" customHeight="1" x14ac:dyDescent="0.25">
      <c r="B6" s="6" t="s">
        <v>92</v>
      </c>
      <c r="C6" s="26">
        <f>F13+F15+F17+F20+F22+F24+F26+F28+F18</f>
        <v>350</v>
      </c>
      <c r="D6" s="96">
        <f>'RÉCAP LOT 2'!D6</f>
        <v>0</v>
      </c>
      <c r="E6" s="44">
        <f>C6*D6</f>
        <v>0</v>
      </c>
      <c r="F6" s="81" t="s">
        <v>93</v>
      </c>
      <c r="G6" s="79"/>
    </row>
    <row r="7" spans="2:17" s="13" customFormat="1" ht="21.75" customHeight="1" x14ac:dyDescent="0.25">
      <c r="B7" s="55" t="s">
        <v>13</v>
      </c>
      <c r="C7" s="77">
        <f>SUM(C5:C6)</f>
        <v>790</v>
      </c>
      <c r="D7" s="66"/>
      <c r="E7" s="66">
        <f>SUM(E5:E6)</f>
        <v>0</v>
      </c>
      <c r="F7" s="66"/>
      <c r="G7" s="80"/>
      <c r="K7" s="29"/>
    </row>
    <row r="8" spans="2:17" s="13" customFormat="1" ht="21.75" customHeight="1" x14ac:dyDescent="0.25">
      <c r="B8" s="17"/>
      <c r="C8" s="17"/>
      <c r="D8" s="17"/>
      <c r="E8" s="17"/>
    </row>
    <row r="9" spans="2:17" s="13" customFormat="1" ht="21.75" customHeight="1" x14ac:dyDescent="0.25">
      <c r="B9" s="52" t="s">
        <v>94</v>
      </c>
      <c r="C9" s="46"/>
      <c r="D9" s="46"/>
      <c r="E9" s="46"/>
      <c r="F9" s="46"/>
      <c r="G9" s="46"/>
      <c r="H9" s="46"/>
      <c r="I9" s="46"/>
      <c r="J9" s="46"/>
      <c r="K9" s="46"/>
    </row>
    <row r="10" spans="2:17" s="13" customFormat="1" ht="13.5" customHeight="1" x14ac:dyDescent="0.25">
      <c r="B10" s="20"/>
      <c r="C10" s="20"/>
      <c r="D10" s="20"/>
      <c r="E10" s="20"/>
      <c r="F10" s="20"/>
      <c r="G10" s="20"/>
      <c r="H10" s="20"/>
      <c r="I10" s="20"/>
      <c r="J10" s="20"/>
    </row>
    <row r="11" spans="2:17" s="13" customFormat="1" ht="39.6" customHeight="1" x14ac:dyDescent="0.25">
      <c r="B11" s="47"/>
      <c r="C11" s="47" t="s">
        <v>95</v>
      </c>
      <c r="D11" s="47" t="s">
        <v>96</v>
      </c>
      <c r="E11" s="47" t="s">
        <v>97</v>
      </c>
      <c r="F11" s="47" t="s">
        <v>98</v>
      </c>
      <c r="G11" s="47" t="s">
        <v>24</v>
      </c>
      <c r="H11" s="47" t="s">
        <v>99</v>
      </c>
      <c r="I11" s="48" t="s">
        <v>5</v>
      </c>
      <c r="O11" s="12"/>
    </row>
    <row r="12" spans="2:17" s="34" customFormat="1" ht="27" customHeight="1" x14ac:dyDescent="0.25">
      <c r="B12" s="160" t="s">
        <v>100</v>
      </c>
      <c r="C12" s="68" t="s">
        <v>81</v>
      </c>
      <c r="D12" s="69">
        <v>0.39583333333333331</v>
      </c>
      <c r="E12" s="69">
        <v>0.77083333333333337</v>
      </c>
      <c r="F12" s="63">
        <v>40</v>
      </c>
      <c r="G12" s="60">
        <f>D$5</f>
        <v>0</v>
      </c>
      <c r="H12" s="60">
        <f t="shared" ref="H12:H28" si="0">G12*F12</f>
        <v>0</v>
      </c>
      <c r="I12" s="70"/>
      <c r="O12" s="35"/>
    </row>
    <row r="13" spans="2:17" s="34" customFormat="1" ht="27" customHeight="1" x14ac:dyDescent="0.25">
      <c r="B13" s="161"/>
      <c r="C13" s="68" t="s">
        <v>83</v>
      </c>
      <c r="D13" s="69">
        <v>0.45833333333333331</v>
      </c>
      <c r="E13" s="69">
        <v>0.52083333333333337</v>
      </c>
      <c r="F13" s="63">
        <v>30</v>
      </c>
      <c r="G13" s="60">
        <f>D$6</f>
        <v>0</v>
      </c>
      <c r="H13" s="60">
        <f t="shared" si="0"/>
        <v>0</v>
      </c>
      <c r="I13" s="71"/>
      <c r="O13" s="35"/>
    </row>
    <row r="14" spans="2:17" s="34" customFormat="1" ht="27" customHeight="1" x14ac:dyDescent="0.25">
      <c r="B14" s="162" t="s">
        <v>101</v>
      </c>
      <c r="C14" s="53" t="s">
        <v>81</v>
      </c>
      <c r="D14" s="45">
        <v>0.39583333333333331</v>
      </c>
      <c r="E14" s="45">
        <v>0.77083333333333337</v>
      </c>
      <c r="F14" s="32">
        <v>40</v>
      </c>
      <c r="G14" s="33">
        <f>D$5</f>
        <v>0</v>
      </c>
      <c r="H14" s="33">
        <f t="shared" si="0"/>
        <v>0</v>
      </c>
      <c r="I14" s="31"/>
      <c r="O14" s="35"/>
    </row>
    <row r="15" spans="2:17" s="34" customFormat="1" ht="27" customHeight="1" x14ac:dyDescent="0.25">
      <c r="B15" s="163"/>
      <c r="C15" s="53" t="s">
        <v>83</v>
      </c>
      <c r="D15" s="45">
        <v>0.45833333333333331</v>
      </c>
      <c r="E15" s="45">
        <v>0.52083333333333337</v>
      </c>
      <c r="F15" s="32">
        <v>30</v>
      </c>
      <c r="G15" s="33">
        <f>D$6</f>
        <v>0</v>
      </c>
      <c r="H15" s="33">
        <f t="shared" si="0"/>
        <v>0</v>
      </c>
      <c r="I15" s="76"/>
      <c r="O15" s="35"/>
    </row>
    <row r="16" spans="2:17" s="34" customFormat="1" ht="27" customHeight="1" x14ac:dyDescent="0.25">
      <c r="B16" s="160" t="s">
        <v>102</v>
      </c>
      <c r="C16" s="68" t="s">
        <v>81</v>
      </c>
      <c r="D16" s="69">
        <v>0.47916666666666669</v>
      </c>
      <c r="E16" s="69">
        <v>0.89583333333333337</v>
      </c>
      <c r="F16" s="63">
        <v>40</v>
      </c>
      <c r="G16" s="60">
        <f>D$5</f>
        <v>0</v>
      </c>
      <c r="H16" s="60">
        <f t="shared" si="0"/>
        <v>0</v>
      </c>
      <c r="I16" s="61"/>
      <c r="O16" s="35"/>
    </row>
    <row r="17" spans="2:15" s="34" customFormat="1" ht="27" customHeight="1" x14ac:dyDescent="0.25">
      <c r="B17" s="164"/>
      <c r="C17" s="68" t="s">
        <v>83</v>
      </c>
      <c r="D17" s="69">
        <v>0.5</v>
      </c>
      <c r="E17" s="69">
        <v>0.5625</v>
      </c>
      <c r="F17" s="63">
        <v>30</v>
      </c>
      <c r="G17" s="60">
        <f>D$6</f>
        <v>0</v>
      </c>
      <c r="H17" s="60">
        <f t="shared" si="0"/>
        <v>0</v>
      </c>
      <c r="I17" s="70"/>
      <c r="O17" s="35"/>
    </row>
    <row r="18" spans="2:15" s="34" customFormat="1" ht="27" customHeight="1" x14ac:dyDescent="0.25">
      <c r="B18" s="161"/>
      <c r="C18" s="68" t="s">
        <v>83</v>
      </c>
      <c r="D18" s="69">
        <v>0.77083333333333337</v>
      </c>
      <c r="E18" s="69">
        <v>0.83333333333333337</v>
      </c>
      <c r="F18" s="63">
        <v>30</v>
      </c>
      <c r="G18" s="60">
        <f>D$6</f>
        <v>0</v>
      </c>
      <c r="H18" s="60">
        <f t="shared" si="0"/>
        <v>0</v>
      </c>
      <c r="I18" s="70"/>
      <c r="O18" s="35"/>
    </row>
    <row r="19" spans="2:15" s="34" customFormat="1" ht="27" customHeight="1" x14ac:dyDescent="0.25">
      <c r="B19" s="157" t="s">
        <v>103</v>
      </c>
      <c r="C19" s="53" t="s">
        <v>81</v>
      </c>
      <c r="D19" s="45">
        <v>0.375</v>
      </c>
      <c r="E19" s="45">
        <v>0.64583333333333337</v>
      </c>
      <c r="F19" s="32">
        <v>40</v>
      </c>
      <c r="G19" s="33">
        <f>D$5</f>
        <v>0</v>
      </c>
      <c r="H19" s="33">
        <f t="shared" si="0"/>
        <v>0</v>
      </c>
      <c r="I19" s="31"/>
      <c r="O19" s="35"/>
    </row>
    <row r="20" spans="2:15" s="34" customFormat="1" ht="27" customHeight="1" x14ac:dyDescent="0.25">
      <c r="B20" s="158"/>
      <c r="C20" s="53" t="s">
        <v>83</v>
      </c>
      <c r="D20" s="45">
        <v>0.45833333333333331</v>
      </c>
      <c r="E20" s="45">
        <v>0.52083333333333337</v>
      </c>
      <c r="F20" s="32">
        <v>30</v>
      </c>
      <c r="G20" s="33">
        <f>D$6</f>
        <v>0</v>
      </c>
      <c r="H20" s="33">
        <f t="shared" si="0"/>
        <v>0</v>
      </c>
      <c r="I20" s="76"/>
      <c r="O20" s="35"/>
    </row>
    <row r="21" spans="2:15" s="34" customFormat="1" ht="27" customHeight="1" x14ac:dyDescent="0.25">
      <c r="B21" s="158"/>
      <c r="C21" s="53" t="s">
        <v>81</v>
      </c>
      <c r="D21" s="45">
        <v>0.6875</v>
      </c>
      <c r="E21" s="45">
        <v>0.9375</v>
      </c>
      <c r="F21" s="32">
        <v>60</v>
      </c>
      <c r="G21" s="33">
        <f>D$5</f>
        <v>0</v>
      </c>
      <c r="H21" s="33">
        <f t="shared" si="0"/>
        <v>0</v>
      </c>
      <c r="I21" s="31"/>
      <c r="O21" s="35"/>
    </row>
    <row r="22" spans="2:15" s="34" customFormat="1" ht="27" customHeight="1" x14ac:dyDescent="0.25">
      <c r="B22" s="169"/>
      <c r="C22" s="53" t="s">
        <v>83</v>
      </c>
      <c r="D22" s="45">
        <v>0.77083333333333337</v>
      </c>
      <c r="E22" s="45">
        <v>0.83333333333333337</v>
      </c>
      <c r="F22" s="32">
        <v>40</v>
      </c>
      <c r="G22" s="33">
        <f>D$6</f>
        <v>0</v>
      </c>
      <c r="H22" s="33">
        <f t="shared" si="0"/>
        <v>0</v>
      </c>
      <c r="I22" s="76"/>
      <c r="O22" s="35"/>
    </row>
    <row r="23" spans="2:15" s="34" customFormat="1" ht="27" customHeight="1" x14ac:dyDescent="0.25">
      <c r="B23" s="155" t="s">
        <v>104</v>
      </c>
      <c r="C23" s="68" t="s">
        <v>81</v>
      </c>
      <c r="D23" s="69">
        <v>0.375</v>
      </c>
      <c r="E23" s="69">
        <v>0.625</v>
      </c>
      <c r="F23" s="63">
        <v>60</v>
      </c>
      <c r="G23" s="60">
        <f>D$5</f>
        <v>0</v>
      </c>
      <c r="H23" s="60">
        <f t="shared" si="0"/>
        <v>0</v>
      </c>
      <c r="I23" s="61"/>
      <c r="O23" s="35"/>
    </row>
    <row r="24" spans="2:15" s="34" customFormat="1" ht="27" customHeight="1" x14ac:dyDescent="0.25">
      <c r="B24" s="156"/>
      <c r="C24" s="68" t="s">
        <v>83</v>
      </c>
      <c r="D24" s="69">
        <v>0.45833333333333331</v>
      </c>
      <c r="E24" s="69">
        <v>0.52083333333333337</v>
      </c>
      <c r="F24" s="63">
        <v>40</v>
      </c>
      <c r="G24" s="60">
        <f>D$6</f>
        <v>0</v>
      </c>
      <c r="H24" s="60">
        <f t="shared" si="0"/>
        <v>0</v>
      </c>
      <c r="I24" s="61"/>
      <c r="O24" s="35"/>
    </row>
    <row r="25" spans="2:15" s="34" customFormat="1" ht="27" customHeight="1" x14ac:dyDescent="0.25">
      <c r="B25" s="156"/>
      <c r="C25" s="68" t="s">
        <v>81</v>
      </c>
      <c r="D25" s="69">
        <v>0.6875</v>
      </c>
      <c r="E25" s="69">
        <v>0.9375</v>
      </c>
      <c r="F25" s="63">
        <v>80</v>
      </c>
      <c r="G25" s="60">
        <f>D$5</f>
        <v>0</v>
      </c>
      <c r="H25" s="60">
        <f t="shared" si="0"/>
        <v>0</v>
      </c>
      <c r="I25" s="61"/>
      <c r="O25" s="35"/>
    </row>
    <row r="26" spans="2:15" s="34" customFormat="1" ht="27" customHeight="1" x14ac:dyDescent="0.25">
      <c r="B26" s="206"/>
      <c r="C26" s="68" t="s">
        <v>83</v>
      </c>
      <c r="D26" s="69">
        <v>0.77083333333333337</v>
      </c>
      <c r="E26" s="69">
        <v>0.83333333333333337</v>
      </c>
      <c r="F26" s="63">
        <v>60</v>
      </c>
      <c r="G26" s="60">
        <f>D$6</f>
        <v>0</v>
      </c>
      <c r="H26" s="60">
        <f t="shared" si="0"/>
        <v>0</v>
      </c>
      <c r="I26" s="61"/>
      <c r="O26" s="35"/>
    </row>
    <row r="27" spans="2:15" s="34" customFormat="1" ht="27" customHeight="1" x14ac:dyDescent="0.25">
      <c r="B27" s="157" t="s">
        <v>105</v>
      </c>
      <c r="C27" s="53" t="s">
        <v>81</v>
      </c>
      <c r="D27" s="45">
        <v>0.4375</v>
      </c>
      <c r="E27" s="45">
        <v>0.72916666666666663</v>
      </c>
      <c r="F27" s="32">
        <v>80</v>
      </c>
      <c r="G27" s="33">
        <f>D$5</f>
        <v>0</v>
      </c>
      <c r="H27" s="33">
        <f t="shared" si="0"/>
        <v>0</v>
      </c>
      <c r="I27" s="31"/>
      <c r="O27" s="35"/>
    </row>
    <row r="28" spans="2:15" s="34" customFormat="1" ht="27" customHeight="1" x14ac:dyDescent="0.25">
      <c r="B28" s="158"/>
      <c r="C28" s="53" t="s">
        <v>83</v>
      </c>
      <c r="D28" s="45">
        <v>0.45833333333333331</v>
      </c>
      <c r="E28" s="45">
        <v>0.52083333333333337</v>
      </c>
      <c r="F28" s="32">
        <v>60</v>
      </c>
      <c r="G28" s="33">
        <f>D$6</f>
        <v>0</v>
      </c>
      <c r="H28" s="33">
        <f t="shared" si="0"/>
        <v>0</v>
      </c>
      <c r="I28" s="76"/>
      <c r="O28" s="35"/>
    </row>
    <row r="29" spans="2:15" s="13" customFormat="1" ht="21" customHeight="1" x14ac:dyDescent="0.25">
      <c r="B29" s="54" t="s">
        <v>48</v>
      </c>
      <c r="C29" s="54"/>
      <c r="D29" s="54"/>
      <c r="E29" s="55"/>
      <c r="F29" s="55">
        <f>SUM(F12:F28)</f>
        <v>790</v>
      </c>
      <c r="G29" s="56"/>
      <c r="H29" s="56">
        <f>SUM(H12:H28)</f>
        <v>0</v>
      </c>
      <c r="I29" s="56"/>
      <c r="O29" s="12"/>
    </row>
    <row r="30" spans="2:15" s="13" customFormat="1" ht="21.75" customHeight="1" x14ac:dyDescent="0.25">
      <c r="B30" s="17"/>
      <c r="C30" s="17"/>
      <c r="D30" s="17"/>
      <c r="E30" s="17"/>
      <c r="F30" s="17"/>
      <c r="G30" s="18"/>
      <c r="H30" s="18"/>
      <c r="I30" s="18"/>
      <c r="J30" s="4"/>
      <c r="O30" s="12"/>
    </row>
    <row r="31" spans="2:15" ht="15" customHeight="1" x14ac:dyDescent="0.25">
      <c r="B31" s="148" t="s">
        <v>49</v>
      </c>
      <c r="C31" s="5"/>
      <c r="D31" s="15"/>
      <c r="E31" s="5"/>
      <c r="F31" s="15"/>
      <c r="G31" s="15"/>
      <c r="H31" s="15"/>
      <c r="I31" s="15"/>
      <c r="J31" s="11"/>
    </row>
    <row r="32" spans="2:15" x14ac:dyDescent="0.25">
      <c r="C32" s="12"/>
      <c r="D32" s="14"/>
    </row>
    <row r="33" spans="2:4" ht="15" x14ac:dyDescent="0.25">
      <c r="B33" s="73"/>
      <c r="C33" s="72"/>
      <c r="D33" s="14"/>
    </row>
    <row r="34" spans="2:4" x14ac:dyDescent="0.25">
      <c r="B34" s="72"/>
      <c r="C34" s="74"/>
      <c r="D34" s="14"/>
    </row>
    <row r="35" spans="2:4" x14ac:dyDescent="0.25">
      <c r="B35" s="72"/>
      <c r="C35" s="75"/>
      <c r="D35" s="14"/>
    </row>
  </sheetData>
  <autoFilter ref="B11:I29" xr:uid="{EA3F19D8-0405-4DD0-9374-6574A7BBC05B}"/>
  <mergeCells count="7">
    <mergeCell ref="B27:B28"/>
    <mergeCell ref="B16:B18"/>
    <mergeCell ref="B2:G2"/>
    <mergeCell ref="B12:B13"/>
    <mergeCell ref="B14:B15"/>
    <mergeCell ref="B19:B22"/>
    <mergeCell ref="B23:B26"/>
  </mergeCells>
  <pageMargins left="0.25" right="0.25" top="0.75" bottom="0.75" header="0.3" footer="0.3"/>
  <pageSetup paperSize="8" scale="51" fitToHeight="0" orientation="portrait"/>
  <ignoredErrors>
    <ignoredError sqref="G2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E11CB-8C1B-4D7E-96BB-C2A4AEE7C701}">
  <sheetPr>
    <tabColor rgb="FF002060"/>
    <pageSetUpPr fitToPage="1"/>
  </sheetPr>
  <dimension ref="B1:Q36"/>
  <sheetViews>
    <sheetView topLeftCell="A11" zoomScaleNormal="100" workbookViewId="0">
      <selection activeCell="E9" sqref="E9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22.140625" style="14" bestFit="1" customWidth="1"/>
    <col min="9" max="9" width="38.140625" style="14" customWidth="1"/>
    <col min="10" max="10" width="24.42578125" style="4" customWidth="1"/>
    <col min="11" max="11" width="55.42578125" style="12" bestFit="1" customWidth="1"/>
    <col min="12" max="12" width="18.85546875" style="12" bestFit="1" customWidth="1"/>
    <col min="13" max="13" width="16.42578125" style="12" customWidth="1"/>
    <col min="14" max="14" width="34.42578125" style="12" bestFit="1" customWidth="1"/>
    <col min="15" max="15" width="18.42578125" style="12" customWidth="1"/>
    <col min="16" max="16" width="29.42578125" style="12" bestFit="1" customWidth="1"/>
    <col min="17" max="16384" width="11.42578125" style="12"/>
  </cols>
  <sheetData>
    <row r="1" spans="2:17" s="13" customFormat="1" ht="15" x14ac:dyDescent="0.25"/>
    <row r="2" spans="2:17" s="13" customFormat="1" ht="35.25" customHeight="1" x14ac:dyDescent="0.25">
      <c r="B2" s="165" t="s">
        <v>106</v>
      </c>
      <c r="C2" s="165"/>
      <c r="D2" s="165"/>
      <c r="E2" s="165"/>
      <c r="F2" s="165"/>
      <c r="G2" s="165"/>
      <c r="H2" s="46"/>
      <c r="J2" s="46"/>
      <c r="K2" s="46"/>
    </row>
    <row r="3" spans="2:17" s="13" customFormat="1" ht="12" customHeight="1" x14ac:dyDescent="0.25"/>
    <row r="4" spans="2:17" s="16" customFormat="1" ht="60" x14ac:dyDescent="0.25">
      <c r="B4" s="82" t="s">
        <v>1</v>
      </c>
      <c r="C4" s="83" t="s">
        <v>2</v>
      </c>
      <c r="D4" s="83" t="s">
        <v>107</v>
      </c>
      <c r="E4" s="83" t="s">
        <v>80</v>
      </c>
      <c r="F4" s="84" t="s">
        <v>5</v>
      </c>
      <c r="K4" s="28"/>
      <c r="N4" s="13"/>
      <c r="O4" s="13"/>
      <c r="P4" s="13"/>
      <c r="Q4" s="13"/>
    </row>
    <row r="5" spans="2:17" s="13" customFormat="1" ht="20.100000000000001" customHeight="1" x14ac:dyDescent="0.25">
      <c r="B5" s="6" t="s">
        <v>81</v>
      </c>
      <c r="C5" s="26">
        <f>F13+F15+F17+F20+F22+F24+F26+F28</f>
        <v>240</v>
      </c>
      <c r="D5" s="96">
        <f>'RÉCAP LOT 2'!D5</f>
        <v>0</v>
      </c>
      <c r="E5" s="44">
        <f>C5*D5</f>
        <v>0</v>
      </c>
      <c r="F5" s="81" t="s">
        <v>82</v>
      </c>
      <c r="G5" s="79"/>
    </row>
    <row r="6" spans="2:17" s="13" customFormat="1" ht="20.100000000000001" customHeight="1" x14ac:dyDescent="0.25">
      <c r="B6" s="6" t="s">
        <v>85</v>
      </c>
      <c r="C6" s="26">
        <f>F14+F16+F18+F21+F25+F29</f>
        <v>180</v>
      </c>
      <c r="D6" s="96">
        <f>'RÉCAP LOT 2'!D7</f>
        <v>0</v>
      </c>
      <c r="E6" s="44">
        <f>C6*D6</f>
        <v>0</v>
      </c>
      <c r="F6" s="81" t="s">
        <v>108</v>
      </c>
      <c r="G6" s="79"/>
    </row>
    <row r="7" spans="2:17" s="13" customFormat="1" ht="20.100000000000001" customHeight="1" x14ac:dyDescent="0.25">
      <c r="B7" s="6" t="s">
        <v>87</v>
      </c>
      <c r="C7" s="26">
        <f>F19+F23+F27</f>
        <v>90</v>
      </c>
      <c r="D7" s="96">
        <f>'RÉCAP LOT 2'!D8</f>
        <v>0</v>
      </c>
      <c r="E7" s="44">
        <f>C7*D7</f>
        <v>0</v>
      </c>
      <c r="F7" s="81" t="s">
        <v>108</v>
      </c>
      <c r="G7" s="79"/>
    </row>
    <row r="8" spans="2:17" s="13" customFormat="1" ht="21.75" customHeight="1" x14ac:dyDescent="0.25">
      <c r="B8" s="55" t="s">
        <v>13</v>
      </c>
      <c r="C8" s="77">
        <f>SUM(C5:C7)</f>
        <v>510</v>
      </c>
      <c r="D8" s="66"/>
      <c r="E8" s="66">
        <f>SUM(E5:E7)</f>
        <v>0</v>
      </c>
      <c r="F8" s="66"/>
      <c r="G8" s="80"/>
      <c r="K8" s="29"/>
    </row>
    <row r="9" spans="2:17" s="13" customFormat="1" ht="21.75" customHeight="1" x14ac:dyDescent="0.25">
      <c r="B9" s="17"/>
      <c r="C9" s="17"/>
      <c r="D9" s="17"/>
      <c r="E9" s="17"/>
    </row>
    <row r="10" spans="2:17" s="13" customFormat="1" ht="21.75" customHeight="1" x14ac:dyDescent="0.25">
      <c r="B10" s="52" t="s">
        <v>94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7" s="13" customFormat="1" ht="13.5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</row>
    <row r="12" spans="2:17" s="13" customFormat="1" ht="39.6" customHeight="1" x14ac:dyDescent="0.25">
      <c r="B12" s="85"/>
      <c r="C12" s="85" t="s">
        <v>95</v>
      </c>
      <c r="D12" s="85" t="s">
        <v>96</v>
      </c>
      <c r="E12" s="85" t="s">
        <v>97</v>
      </c>
      <c r="F12" s="85" t="s">
        <v>98</v>
      </c>
      <c r="G12" s="85" t="s">
        <v>76</v>
      </c>
      <c r="H12" s="85" t="s">
        <v>60</v>
      </c>
      <c r="I12" s="86" t="s">
        <v>5</v>
      </c>
      <c r="O12" s="12"/>
    </row>
    <row r="13" spans="2:17" s="34" customFormat="1" ht="27.95" customHeight="1" x14ac:dyDescent="0.25">
      <c r="B13" s="160" t="s">
        <v>100</v>
      </c>
      <c r="C13" s="68" t="s">
        <v>81</v>
      </c>
      <c r="D13" s="69">
        <v>0.39583333333333331</v>
      </c>
      <c r="E13" s="69">
        <v>0.77083333333333337</v>
      </c>
      <c r="F13" s="63">
        <v>30</v>
      </c>
      <c r="G13" s="60">
        <f>D$5</f>
        <v>0</v>
      </c>
      <c r="H13" s="60">
        <f t="shared" ref="H13:H18" si="0">G13*F13</f>
        <v>0</v>
      </c>
      <c r="I13" s="70"/>
      <c r="O13" s="35"/>
    </row>
    <row r="14" spans="2:17" s="34" customFormat="1" ht="27.95" customHeight="1" x14ac:dyDescent="0.25">
      <c r="B14" s="161"/>
      <c r="C14" s="68" t="s">
        <v>109</v>
      </c>
      <c r="D14" s="69">
        <v>0.5</v>
      </c>
      <c r="E14" s="69">
        <v>0.58333333333333337</v>
      </c>
      <c r="F14" s="63">
        <v>30</v>
      </c>
      <c r="G14" s="60">
        <f>D$6</f>
        <v>0</v>
      </c>
      <c r="H14" s="60">
        <f t="shared" si="0"/>
        <v>0</v>
      </c>
      <c r="I14" s="71"/>
      <c r="O14" s="35"/>
    </row>
    <row r="15" spans="2:17" s="34" customFormat="1" ht="27.95" customHeight="1" x14ac:dyDescent="0.25">
      <c r="B15" s="162" t="s">
        <v>101</v>
      </c>
      <c r="C15" s="53" t="s">
        <v>81</v>
      </c>
      <c r="D15" s="45">
        <v>0.39583333333333331</v>
      </c>
      <c r="E15" s="45">
        <v>0.77083333333333337</v>
      </c>
      <c r="F15" s="32">
        <v>30</v>
      </c>
      <c r="G15" s="33">
        <f>D$5</f>
        <v>0</v>
      </c>
      <c r="H15" s="33">
        <f t="shared" si="0"/>
        <v>0</v>
      </c>
      <c r="I15" s="31"/>
      <c r="O15" s="35"/>
    </row>
    <row r="16" spans="2:17" s="34" customFormat="1" ht="27.95" customHeight="1" x14ac:dyDescent="0.25">
      <c r="B16" s="163"/>
      <c r="C16" s="53" t="s">
        <v>109</v>
      </c>
      <c r="D16" s="78">
        <v>0.5</v>
      </c>
      <c r="E16" s="78">
        <v>0.58333333333333337</v>
      </c>
      <c r="F16" s="32">
        <v>30</v>
      </c>
      <c r="G16" s="33">
        <f>D$6</f>
        <v>0</v>
      </c>
      <c r="H16" s="33">
        <f t="shared" si="0"/>
        <v>0</v>
      </c>
      <c r="I16" s="76"/>
      <c r="O16" s="35"/>
    </row>
    <row r="17" spans="2:15" s="34" customFormat="1" ht="27.95" customHeight="1" x14ac:dyDescent="0.25">
      <c r="B17" s="160" t="s">
        <v>102</v>
      </c>
      <c r="C17" s="68" t="s">
        <v>81</v>
      </c>
      <c r="D17" s="69">
        <v>0.39583333333333331</v>
      </c>
      <c r="E17" s="69">
        <v>0.89583333333333337</v>
      </c>
      <c r="F17" s="63">
        <v>30</v>
      </c>
      <c r="G17" s="60">
        <f>D$5</f>
        <v>0</v>
      </c>
      <c r="H17" s="60">
        <f t="shared" si="0"/>
        <v>0</v>
      </c>
      <c r="I17" s="61"/>
      <c r="O17" s="35"/>
    </row>
    <row r="18" spans="2:15" s="34" customFormat="1" ht="27.95" customHeight="1" x14ac:dyDescent="0.25">
      <c r="B18" s="164"/>
      <c r="C18" s="68" t="s">
        <v>109</v>
      </c>
      <c r="D18" s="69">
        <v>0.5</v>
      </c>
      <c r="E18" s="69">
        <v>0.58333333333333337</v>
      </c>
      <c r="F18" s="63">
        <v>30</v>
      </c>
      <c r="G18" s="60">
        <f>D$6</f>
        <v>0</v>
      </c>
      <c r="H18" s="60">
        <f t="shared" si="0"/>
        <v>0</v>
      </c>
      <c r="I18" s="70"/>
      <c r="O18" s="35"/>
    </row>
    <row r="19" spans="2:15" s="34" customFormat="1" ht="27.95" customHeight="1" x14ac:dyDescent="0.25">
      <c r="B19" s="161"/>
      <c r="C19" s="68" t="s">
        <v>110</v>
      </c>
      <c r="D19" s="69">
        <v>0.79166666666666663</v>
      </c>
      <c r="E19" s="69">
        <v>0.875</v>
      </c>
      <c r="F19" s="63">
        <v>30</v>
      </c>
      <c r="G19" s="60">
        <f>D$7</f>
        <v>0</v>
      </c>
      <c r="H19" s="60">
        <f>G19*F19</f>
        <v>0</v>
      </c>
      <c r="I19" s="70"/>
      <c r="O19" s="35"/>
    </row>
    <row r="20" spans="2:15" s="34" customFormat="1" ht="27.95" customHeight="1" x14ac:dyDescent="0.25">
      <c r="B20" s="157" t="s">
        <v>103</v>
      </c>
      <c r="C20" s="53" t="s">
        <v>81</v>
      </c>
      <c r="D20" s="45">
        <v>0.375</v>
      </c>
      <c r="E20" s="45">
        <v>0.625</v>
      </c>
      <c r="F20" s="32">
        <v>30</v>
      </c>
      <c r="G20" s="33">
        <f>D$5</f>
        <v>0</v>
      </c>
      <c r="H20" s="33">
        <f t="shared" ref="H20:H29" si="1">G20*F20</f>
        <v>0</v>
      </c>
      <c r="I20" s="31"/>
      <c r="O20" s="35"/>
    </row>
    <row r="21" spans="2:15" s="34" customFormat="1" ht="27.95" customHeight="1" x14ac:dyDescent="0.25">
      <c r="B21" s="158"/>
      <c r="C21" s="53" t="s">
        <v>109</v>
      </c>
      <c r="D21" s="45">
        <v>0.45833333333333331</v>
      </c>
      <c r="E21" s="45">
        <v>0.52083333333333337</v>
      </c>
      <c r="F21" s="32">
        <v>30</v>
      </c>
      <c r="G21" s="33">
        <f>D$6</f>
        <v>0</v>
      </c>
      <c r="H21" s="33">
        <f t="shared" si="1"/>
        <v>0</v>
      </c>
      <c r="I21" s="76"/>
      <c r="O21" s="35"/>
    </row>
    <row r="22" spans="2:15" s="34" customFormat="1" ht="27.95" customHeight="1" x14ac:dyDescent="0.25">
      <c r="B22" s="158"/>
      <c r="C22" s="53" t="s">
        <v>81</v>
      </c>
      <c r="D22" s="45">
        <v>0.6875</v>
      </c>
      <c r="E22" s="45">
        <v>0.9375</v>
      </c>
      <c r="F22" s="32">
        <v>30</v>
      </c>
      <c r="G22" s="33">
        <f>D$5</f>
        <v>0</v>
      </c>
      <c r="H22" s="33">
        <f t="shared" si="1"/>
        <v>0</v>
      </c>
      <c r="I22" s="31"/>
      <c r="O22" s="35"/>
    </row>
    <row r="23" spans="2:15" s="34" customFormat="1" ht="27.95" customHeight="1" x14ac:dyDescent="0.25">
      <c r="B23" s="169"/>
      <c r="C23" s="53" t="s">
        <v>110</v>
      </c>
      <c r="D23" s="45">
        <v>0.79166666666666663</v>
      </c>
      <c r="E23" s="45">
        <v>0.875</v>
      </c>
      <c r="F23" s="32">
        <v>30</v>
      </c>
      <c r="G23" s="33">
        <f>D$7</f>
        <v>0</v>
      </c>
      <c r="H23" s="33">
        <f t="shared" si="1"/>
        <v>0</v>
      </c>
      <c r="I23" s="76"/>
      <c r="O23" s="35"/>
    </row>
    <row r="24" spans="2:15" s="34" customFormat="1" ht="27.95" customHeight="1" x14ac:dyDescent="0.25">
      <c r="B24" s="155" t="s">
        <v>104</v>
      </c>
      <c r="C24" s="68" t="s">
        <v>81</v>
      </c>
      <c r="D24" s="69">
        <v>0.375</v>
      </c>
      <c r="E24" s="69">
        <v>0.625</v>
      </c>
      <c r="F24" s="63">
        <v>30</v>
      </c>
      <c r="G24" s="60">
        <f>D$5</f>
        <v>0</v>
      </c>
      <c r="H24" s="60">
        <f t="shared" si="1"/>
        <v>0</v>
      </c>
      <c r="I24" s="61"/>
      <c r="O24" s="35"/>
    </row>
    <row r="25" spans="2:15" s="34" customFormat="1" ht="27.95" customHeight="1" x14ac:dyDescent="0.25">
      <c r="B25" s="156"/>
      <c r="C25" s="68" t="s">
        <v>109</v>
      </c>
      <c r="D25" s="69">
        <v>0.45833333333333331</v>
      </c>
      <c r="E25" s="69">
        <v>0.52083333333333337</v>
      </c>
      <c r="F25" s="63">
        <v>30</v>
      </c>
      <c r="G25" s="60">
        <f>D$6</f>
        <v>0</v>
      </c>
      <c r="H25" s="60">
        <f t="shared" si="1"/>
        <v>0</v>
      </c>
      <c r="I25" s="61"/>
      <c r="O25" s="35"/>
    </row>
    <row r="26" spans="2:15" s="34" customFormat="1" ht="27.95" customHeight="1" x14ac:dyDescent="0.25">
      <c r="B26" s="156"/>
      <c r="C26" s="68" t="s">
        <v>81</v>
      </c>
      <c r="D26" s="69">
        <v>0.6875</v>
      </c>
      <c r="E26" s="69">
        <v>0.9375</v>
      </c>
      <c r="F26" s="63">
        <v>30</v>
      </c>
      <c r="G26" s="60">
        <f>D$5</f>
        <v>0</v>
      </c>
      <c r="H26" s="60">
        <f t="shared" si="1"/>
        <v>0</v>
      </c>
      <c r="I26" s="61"/>
      <c r="O26" s="35"/>
    </row>
    <row r="27" spans="2:15" s="34" customFormat="1" ht="27.95" customHeight="1" x14ac:dyDescent="0.25">
      <c r="B27" s="206"/>
      <c r="C27" s="68" t="s">
        <v>110</v>
      </c>
      <c r="D27" s="69">
        <v>0.79166666666666663</v>
      </c>
      <c r="E27" s="69">
        <v>0.875</v>
      </c>
      <c r="F27" s="63">
        <v>30</v>
      </c>
      <c r="G27" s="60">
        <f>D$7</f>
        <v>0</v>
      </c>
      <c r="H27" s="60">
        <f t="shared" si="1"/>
        <v>0</v>
      </c>
      <c r="I27" s="61"/>
      <c r="O27" s="35"/>
    </row>
    <row r="28" spans="2:15" s="34" customFormat="1" ht="27.95" customHeight="1" x14ac:dyDescent="0.25">
      <c r="B28" s="157" t="s">
        <v>105</v>
      </c>
      <c r="C28" s="53" t="s">
        <v>81</v>
      </c>
      <c r="D28" s="45">
        <v>0.4375</v>
      </c>
      <c r="E28" s="45">
        <v>0.72916666666666663</v>
      </c>
      <c r="F28" s="32">
        <v>30</v>
      </c>
      <c r="G28" s="33">
        <f>D$5</f>
        <v>0</v>
      </c>
      <c r="H28" s="33">
        <f t="shared" si="1"/>
        <v>0</v>
      </c>
      <c r="I28" s="31"/>
      <c r="O28" s="35"/>
    </row>
    <row r="29" spans="2:15" s="34" customFormat="1" ht="27.95" customHeight="1" x14ac:dyDescent="0.25">
      <c r="B29" s="158"/>
      <c r="C29" s="53" t="s">
        <v>109</v>
      </c>
      <c r="D29" s="45">
        <v>0.45833333333333331</v>
      </c>
      <c r="E29" s="45">
        <v>0.52083333333333337</v>
      </c>
      <c r="F29" s="32">
        <v>30</v>
      </c>
      <c r="G29" s="33">
        <f>D$6</f>
        <v>0</v>
      </c>
      <c r="H29" s="33">
        <f t="shared" si="1"/>
        <v>0</v>
      </c>
      <c r="I29" s="76"/>
      <c r="O29" s="35"/>
    </row>
    <row r="30" spans="2:15" s="13" customFormat="1" ht="21" customHeight="1" x14ac:dyDescent="0.25">
      <c r="B30" s="54" t="s">
        <v>48</v>
      </c>
      <c r="C30" s="54"/>
      <c r="D30" s="54"/>
      <c r="E30" s="55"/>
      <c r="F30" s="55">
        <f>SUM(F13:F29)</f>
        <v>510</v>
      </c>
      <c r="G30" s="56"/>
      <c r="H30" s="56">
        <f>SUM(H13:H29)</f>
        <v>0</v>
      </c>
      <c r="I30" s="56"/>
      <c r="O30" s="12"/>
    </row>
    <row r="31" spans="2:15" s="13" customFormat="1" ht="21.75" customHeight="1" x14ac:dyDescent="0.25">
      <c r="B31" s="17"/>
      <c r="C31" s="17"/>
      <c r="D31" s="17"/>
      <c r="E31" s="17"/>
      <c r="F31" s="17"/>
      <c r="G31" s="18"/>
      <c r="H31" s="18"/>
      <c r="I31" s="18"/>
      <c r="J31" s="4"/>
      <c r="O31" s="12"/>
    </row>
    <row r="32" spans="2:15" ht="15" customHeight="1" x14ac:dyDescent="0.25">
      <c r="B32" s="148" t="s">
        <v>49</v>
      </c>
      <c r="C32" s="5"/>
      <c r="D32" s="15"/>
      <c r="E32" s="5"/>
      <c r="F32" s="15"/>
      <c r="G32" s="15"/>
      <c r="H32" s="15"/>
      <c r="I32" s="15"/>
      <c r="J32" s="11"/>
    </row>
    <row r="33" spans="2:17" x14ac:dyDescent="0.25">
      <c r="C33" s="12"/>
      <c r="D33" s="14"/>
    </row>
    <row r="34" spans="2:17" s="4" customFormat="1" ht="15" x14ac:dyDescent="0.25">
      <c r="B34" s="73"/>
      <c r="C34" s="72"/>
      <c r="D34" s="14"/>
      <c r="F34" s="14"/>
      <c r="G34" s="14"/>
      <c r="H34" s="14"/>
      <c r="I34" s="14"/>
      <c r="K34" s="12"/>
      <c r="L34" s="12"/>
      <c r="M34" s="12"/>
      <c r="N34" s="12"/>
      <c r="O34" s="12"/>
      <c r="P34" s="12"/>
      <c r="Q34" s="12"/>
    </row>
    <row r="35" spans="2:17" s="4" customFormat="1" x14ac:dyDescent="0.25">
      <c r="B35" s="72"/>
      <c r="C35" s="74"/>
      <c r="D35" s="14"/>
      <c r="F35" s="14"/>
      <c r="G35" s="14"/>
      <c r="H35" s="14"/>
      <c r="I35" s="14"/>
      <c r="K35" s="12"/>
      <c r="L35" s="12"/>
      <c r="M35" s="12"/>
      <c r="N35" s="12"/>
      <c r="O35" s="12"/>
      <c r="P35" s="12"/>
      <c r="Q35" s="12"/>
    </row>
    <row r="36" spans="2:17" s="4" customFormat="1" x14ac:dyDescent="0.25">
      <c r="B36" s="72"/>
      <c r="C36" s="75"/>
      <c r="D36" s="14"/>
      <c r="F36" s="14"/>
      <c r="G36" s="14"/>
      <c r="H36" s="14"/>
      <c r="I36" s="14"/>
      <c r="K36" s="12"/>
      <c r="L36" s="12"/>
      <c r="M36" s="12"/>
      <c r="N36" s="12"/>
      <c r="O36" s="12"/>
      <c r="P36" s="12"/>
      <c r="Q36" s="12"/>
    </row>
  </sheetData>
  <autoFilter ref="B12:I30" xr:uid="{E1348B33-557F-451C-808E-366A653295FB}"/>
  <mergeCells count="7">
    <mergeCell ref="B24:B27"/>
    <mergeCell ref="B28:B29"/>
    <mergeCell ref="B17:B19"/>
    <mergeCell ref="B2:G2"/>
    <mergeCell ref="B13:B14"/>
    <mergeCell ref="B15:B16"/>
    <mergeCell ref="B20:B23"/>
  </mergeCells>
  <pageMargins left="0.25" right="0.25" top="0.75" bottom="0.75" header="0.3" footer="0.3"/>
  <pageSetup paperSize="8" scale="51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D5D9B-3939-4780-A8A0-82595D8B52E4}">
  <sheetPr>
    <tabColor rgb="FF002060"/>
    <pageSetUpPr fitToPage="1"/>
  </sheetPr>
  <dimension ref="B1:Q36"/>
  <sheetViews>
    <sheetView topLeftCell="C1" zoomScaleNormal="100" workbookViewId="0">
      <selection activeCell="F7" sqref="F7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22.140625" style="14" bestFit="1" customWidth="1"/>
    <col min="9" max="9" width="38.140625" style="14" customWidth="1"/>
    <col min="10" max="10" width="24.42578125" style="4" customWidth="1"/>
    <col min="11" max="11" width="55.42578125" style="12" bestFit="1" customWidth="1"/>
    <col min="12" max="12" width="18.85546875" style="12" bestFit="1" customWidth="1"/>
    <col min="13" max="13" width="16.42578125" style="12" customWidth="1"/>
    <col min="14" max="14" width="34.42578125" style="12" bestFit="1" customWidth="1"/>
    <col min="15" max="15" width="18.42578125" style="12" customWidth="1"/>
    <col min="16" max="16" width="29.42578125" style="12" bestFit="1" customWidth="1"/>
    <col min="17" max="16384" width="11.42578125" style="12"/>
  </cols>
  <sheetData>
    <row r="1" spans="2:17" s="13" customFormat="1" ht="15" x14ac:dyDescent="0.25"/>
    <row r="2" spans="2:17" s="13" customFormat="1" ht="35.25" customHeight="1" x14ac:dyDescent="0.25">
      <c r="B2" s="165" t="s">
        <v>111</v>
      </c>
      <c r="C2" s="165"/>
      <c r="D2" s="165"/>
      <c r="E2" s="165"/>
      <c r="F2" s="165"/>
      <c r="G2" s="165"/>
      <c r="H2" s="46"/>
      <c r="J2" s="46"/>
      <c r="K2" s="46"/>
    </row>
    <row r="3" spans="2:17" s="13" customFormat="1" ht="12" customHeight="1" x14ac:dyDescent="0.25"/>
    <row r="4" spans="2:17" s="16" customFormat="1" ht="60" x14ac:dyDescent="0.25">
      <c r="B4" s="90" t="s">
        <v>1</v>
      </c>
      <c r="C4" s="91" t="s">
        <v>2</v>
      </c>
      <c r="D4" s="91" t="s">
        <v>107</v>
      </c>
      <c r="E4" s="91" t="s">
        <v>80</v>
      </c>
      <c r="F4" s="92" t="s">
        <v>5</v>
      </c>
      <c r="K4" s="28"/>
      <c r="N4" s="13"/>
      <c r="O4" s="13"/>
      <c r="P4" s="13"/>
      <c r="Q4" s="13"/>
    </row>
    <row r="5" spans="2:17" s="13" customFormat="1" ht="20.100000000000001" customHeight="1" x14ac:dyDescent="0.25">
      <c r="B5" s="6" t="s">
        <v>81</v>
      </c>
      <c r="C5" s="26">
        <f>F13+F15+F17+F20+F22+F24+F26+F28</f>
        <v>120</v>
      </c>
      <c r="D5" s="96">
        <f>'RÉCAP LOT 2'!D5</f>
        <v>0</v>
      </c>
      <c r="E5" s="44">
        <f>C5*D5</f>
        <v>0</v>
      </c>
      <c r="F5" s="81" t="s">
        <v>82</v>
      </c>
      <c r="G5" s="79"/>
    </row>
    <row r="6" spans="2:17" s="13" customFormat="1" ht="20.100000000000001" customHeight="1" x14ac:dyDescent="0.25">
      <c r="B6" s="6" t="s">
        <v>85</v>
      </c>
      <c r="C6" s="26">
        <f>F14+F16+F18+F21+F25+F29</f>
        <v>90</v>
      </c>
      <c r="D6" s="96">
        <f>'RÉCAP LOT 2'!D7</f>
        <v>0</v>
      </c>
      <c r="E6" s="44">
        <f>C6*D6</f>
        <v>0</v>
      </c>
      <c r="F6" s="81" t="s">
        <v>108</v>
      </c>
      <c r="G6" s="79"/>
    </row>
    <row r="7" spans="2:17" s="13" customFormat="1" ht="20.100000000000001" customHeight="1" x14ac:dyDescent="0.25">
      <c r="B7" s="6" t="s">
        <v>87</v>
      </c>
      <c r="C7" s="26">
        <f>F19+F23+F27</f>
        <v>45</v>
      </c>
      <c r="D7" s="96">
        <f>'RÉCAP LOT 2'!D8</f>
        <v>0</v>
      </c>
      <c r="E7" s="44">
        <f>C7*D7</f>
        <v>0</v>
      </c>
      <c r="F7" s="81" t="s">
        <v>108</v>
      </c>
      <c r="G7" s="79"/>
    </row>
    <row r="8" spans="2:17" s="13" customFormat="1" ht="21.75" customHeight="1" x14ac:dyDescent="0.25">
      <c r="B8" s="55" t="s">
        <v>13</v>
      </c>
      <c r="C8" s="77">
        <f>SUM(C5:C7)</f>
        <v>255</v>
      </c>
      <c r="D8" s="66"/>
      <c r="E8" s="66">
        <f>SUM(E5:E7)</f>
        <v>0</v>
      </c>
      <c r="F8" s="66"/>
      <c r="G8" s="80"/>
      <c r="K8" s="29"/>
    </row>
    <row r="9" spans="2:17" s="13" customFormat="1" ht="21.75" customHeight="1" x14ac:dyDescent="0.25">
      <c r="B9" s="17"/>
      <c r="C9" s="17"/>
      <c r="D9" s="17"/>
      <c r="E9" s="17"/>
    </row>
    <row r="10" spans="2:17" s="13" customFormat="1" ht="21.75" customHeight="1" x14ac:dyDescent="0.25">
      <c r="B10" s="52" t="s">
        <v>94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7" s="13" customFormat="1" ht="13.5" customHeight="1" x14ac:dyDescent="0.25">
      <c r="B11" s="20"/>
      <c r="C11" s="20"/>
      <c r="D11" s="20"/>
      <c r="E11" s="20"/>
      <c r="F11" s="20"/>
      <c r="G11" s="20"/>
      <c r="H11" s="20"/>
      <c r="I11" s="20"/>
      <c r="J11" s="20"/>
    </row>
    <row r="12" spans="2:17" s="13" customFormat="1" ht="39.6" customHeight="1" x14ac:dyDescent="0.25">
      <c r="B12" s="93"/>
      <c r="C12" s="93" t="s">
        <v>95</v>
      </c>
      <c r="D12" s="93" t="s">
        <v>96</v>
      </c>
      <c r="E12" s="93" t="s">
        <v>97</v>
      </c>
      <c r="F12" s="93" t="s">
        <v>98</v>
      </c>
      <c r="G12" s="93" t="s">
        <v>76</v>
      </c>
      <c r="H12" s="93" t="s">
        <v>112</v>
      </c>
      <c r="I12" s="94" t="s">
        <v>5</v>
      </c>
      <c r="O12" s="12"/>
    </row>
    <row r="13" spans="2:17" s="34" customFormat="1" ht="27.95" customHeight="1" x14ac:dyDescent="0.25">
      <c r="B13" s="160" t="s">
        <v>100</v>
      </c>
      <c r="C13" s="68" t="s">
        <v>81</v>
      </c>
      <c r="D13" s="69">
        <v>0.39583333333333331</v>
      </c>
      <c r="E13" s="69">
        <v>0.77083333333333337</v>
      </c>
      <c r="F13" s="63">
        <v>15</v>
      </c>
      <c r="G13" s="60">
        <f>D$5</f>
        <v>0</v>
      </c>
      <c r="H13" s="60">
        <f t="shared" ref="H13:H18" si="0">G13*F13</f>
        <v>0</v>
      </c>
      <c r="I13" s="70"/>
      <c r="O13" s="35"/>
    </row>
    <row r="14" spans="2:17" s="34" customFormat="1" ht="27.95" customHeight="1" x14ac:dyDescent="0.25">
      <c r="B14" s="161"/>
      <c r="C14" s="68" t="s">
        <v>109</v>
      </c>
      <c r="D14" s="69">
        <v>0.5</v>
      </c>
      <c r="E14" s="69">
        <v>0.58333333333333337</v>
      </c>
      <c r="F14" s="63">
        <v>15</v>
      </c>
      <c r="G14" s="60">
        <f>D$6</f>
        <v>0</v>
      </c>
      <c r="H14" s="60">
        <f t="shared" si="0"/>
        <v>0</v>
      </c>
      <c r="I14" s="71"/>
      <c r="O14" s="35"/>
    </row>
    <row r="15" spans="2:17" s="34" customFormat="1" ht="27.95" customHeight="1" x14ac:dyDescent="0.25">
      <c r="B15" s="162" t="s">
        <v>101</v>
      </c>
      <c r="C15" s="53" t="s">
        <v>81</v>
      </c>
      <c r="D15" s="45">
        <v>0.39583333333333331</v>
      </c>
      <c r="E15" s="45">
        <v>0.77083333333333337</v>
      </c>
      <c r="F15" s="32">
        <v>15</v>
      </c>
      <c r="G15" s="33">
        <f>D$5</f>
        <v>0</v>
      </c>
      <c r="H15" s="33">
        <f t="shared" si="0"/>
        <v>0</v>
      </c>
      <c r="I15" s="31"/>
      <c r="O15" s="35"/>
    </row>
    <row r="16" spans="2:17" s="34" customFormat="1" ht="27.95" customHeight="1" x14ac:dyDescent="0.25">
      <c r="B16" s="163"/>
      <c r="C16" s="53" t="s">
        <v>109</v>
      </c>
      <c r="D16" s="78">
        <v>0.5</v>
      </c>
      <c r="E16" s="78">
        <v>0.58333333333333337</v>
      </c>
      <c r="F16" s="32">
        <v>15</v>
      </c>
      <c r="G16" s="33">
        <f>D$6</f>
        <v>0</v>
      </c>
      <c r="H16" s="33">
        <f t="shared" si="0"/>
        <v>0</v>
      </c>
      <c r="I16" s="76"/>
      <c r="O16" s="35"/>
    </row>
    <row r="17" spans="2:15" s="34" customFormat="1" ht="27.95" customHeight="1" x14ac:dyDescent="0.25">
      <c r="B17" s="160" t="s">
        <v>102</v>
      </c>
      <c r="C17" s="68" t="s">
        <v>81</v>
      </c>
      <c r="D17" s="69">
        <v>0.39583333333333331</v>
      </c>
      <c r="E17" s="69">
        <v>0.89583333333333337</v>
      </c>
      <c r="F17" s="63">
        <v>15</v>
      </c>
      <c r="G17" s="60">
        <f>D$5</f>
        <v>0</v>
      </c>
      <c r="H17" s="60">
        <f t="shared" si="0"/>
        <v>0</v>
      </c>
      <c r="I17" s="61"/>
      <c r="O17" s="35"/>
    </row>
    <row r="18" spans="2:15" s="34" customFormat="1" ht="27.95" customHeight="1" x14ac:dyDescent="0.25">
      <c r="B18" s="164"/>
      <c r="C18" s="68" t="s">
        <v>109</v>
      </c>
      <c r="D18" s="69">
        <v>0.5</v>
      </c>
      <c r="E18" s="69">
        <v>0.58333333333333337</v>
      </c>
      <c r="F18" s="63">
        <v>15</v>
      </c>
      <c r="G18" s="60">
        <f>D$6</f>
        <v>0</v>
      </c>
      <c r="H18" s="60">
        <f t="shared" si="0"/>
        <v>0</v>
      </c>
      <c r="I18" s="70"/>
      <c r="O18" s="35"/>
    </row>
    <row r="19" spans="2:15" s="34" customFormat="1" ht="27.95" customHeight="1" x14ac:dyDescent="0.25">
      <c r="B19" s="161"/>
      <c r="C19" s="68" t="s">
        <v>110</v>
      </c>
      <c r="D19" s="69">
        <v>0.79166666666666663</v>
      </c>
      <c r="E19" s="69">
        <v>0.875</v>
      </c>
      <c r="F19" s="63">
        <v>15</v>
      </c>
      <c r="G19" s="60">
        <f>D$7</f>
        <v>0</v>
      </c>
      <c r="H19" s="60">
        <f>G19*F19</f>
        <v>0</v>
      </c>
      <c r="I19" s="70"/>
      <c r="O19" s="35"/>
    </row>
    <row r="20" spans="2:15" s="34" customFormat="1" ht="27.95" customHeight="1" x14ac:dyDescent="0.25">
      <c r="B20" s="157" t="s">
        <v>103</v>
      </c>
      <c r="C20" s="53" t="s">
        <v>81</v>
      </c>
      <c r="D20" s="45">
        <v>0.375</v>
      </c>
      <c r="E20" s="45">
        <v>0.625</v>
      </c>
      <c r="F20" s="32">
        <v>15</v>
      </c>
      <c r="G20" s="33">
        <f>D$5</f>
        <v>0</v>
      </c>
      <c r="H20" s="33">
        <f t="shared" ref="H20:H29" si="1">G20*F20</f>
        <v>0</v>
      </c>
      <c r="I20" s="31"/>
      <c r="O20" s="35"/>
    </row>
    <row r="21" spans="2:15" s="34" customFormat="1" ht="27.95" customHeight="1" x14ac:dyDescent="0.25">
      <c r="B21" s="158"/>
      <c r="C21" s="53" t="s">
        <v>109</v>
      </c>
      <c r="D21" s="45">
        <v>0.45833333333333331</v>
      </c>
      <c r="E21" s="45">
        <v>0.52083333333333337</v>
      </c>
      <c r="F21" s="32">
        <v>15</v>
      </c>
      <c r="G21" s="33">
        <f>D$6</f>
        <v>0</v>
      </c>
      <c r="H21" s="33">
        <f t="shared" si="1"/>
        <v>0</v>
      </c>
      <c r="I21" s="76"/>
      <c r="O21" s="35"/>
    </row>
    <row r="22" spans="2:15" s="34" customFormat="1" ht="27.95" customHeight="1" x14ac:dyDescent="0.25">
      <c r="B22" s="158"/>
      <c r="C22" s="53" t="s">
        <v>81</v>
      </c>
      <c r="D22" s="45">
        <v>0.6875</v>
      </c>
      <c r="E22" s="45">
        <v>0.9375</v>
      </c>
      <c r="F22" s="32">
        <v>15</v>
      </c>
      <c r="G22" s="33">
        <f>D$5</f>
        <v>0</v>
      </c>
      <c r="H22" s="33">
        <f t="shared" si="1"/>
        <v>0</v>
      </c>
      <c r="I22" s="31"/>
      <c r="O22" s="35"/>
    </row>
    <row r="23" spans="2:15" s="34" customFormat="1" ht="27.95" customHeight="1" x14ac:dyDescent="0.25">
      <c r="B23" s="169"/>
      <c r="C23" s="53" t="s">
        <v>110</v>
      </c>
      <c r="D23" s="45">
        <v>0.79166666666666663</v>
      </c>
      <c r="E23" s="45">
        <v>0.875</v>
      </c>
      <c r="F23" s="32">
        <v>15</v>
      </c>
      <c r="G23" s="33">
        <f>D$7</f>
        <v>0</v>
      </c>
      <c r="H23" s="33">
        <f t="shared" si="1"/>
        <v>0</v>
      </c>
      <c r="I23" s="76"/>
      <c r="O23" s="35"/>
    </row>
    <row r="24" spans="2:15" s="34" customFormat="1" ht="27.95" customHeight="1" x14ac:dyDescent="0.25">
      <c r="B24" s="155" t="s">
        <v>104</v>
      </c>
      <c r="C24" s="68" t="s">
        <v>81</v>
      </c>
      <c r="D24" s="69">
        <v>0.375</v>
      </c>
      <c r="E24" s="69">
        <v>0.625</v>
      </c>
      <c r="F24" s="63">
        <v>15</v>
      </c>
      <c r="G24" s="60">
        <f>D$5</f>
        <v>0</v>
      </c>
      <c r="H24" s="60">
        <f t="shared" si="1"/>
        <v>0</v>
      </c>
      <c r="I24" s="61"/>
      <c r="O24" s="35"/>
    </row>
    <row r="25" spans="2:15" s="34" customFormat="1" ht="27.95" customHeight="1" x14ac:dyDescent="0.25">
      <c r="B25" s="156"/>
      <c r="C25" s="68" t="s">
        <v>109</v>
      </c>
      <c r="D25" s="69">
        <v>0.45833333333333331</v>
      </c>
      <c r="E25" s="69">
        <v>0.52083333333333337</v>
      </c>
      <c r="F25" s="63">
        <v>15</v>
      </c>
      <c r="G25" s="60">
        <f>D$6</f>
        <v>0</v>
      </c>
      <c r="H25" s="60">
        <f t="shared" si="1"/>
        <v>0</v>
      </c>
      <c r="I25" s="61"/>
      <c r="O25" s="35"/>
    </row>
    <row r="26" spans="2:15" s="34" customFormat="1" ht="27.95" customHeight="1" x14ac:dyDescent="0.25">
      <c r="B26" s="156"/>
      <c r="C26" s="68" t="s">
        <v>81</v>
      </c>
      <c r="D26" s="69">
        <v>0.6875</v>
      </c>
      <c r="E26" s="69">
        <v>0.9375</v>
      </c>
      <c r="F26" s="63">
        <v>15</v>
      </c>
      <c r="G26" s="60">
        <f>D$5</f>
        <v>0</v>
      </c>
      <c r="H26" s="60">
        <f t="shared" si="1"/>
        <v>0</v>
      </c>
      <c r="I26" s="61"/>
      <c r="O26" s="35"/>
    </row>
    <row r="27" spans="2:15" s="34" customFormat="1" ht="27.95" customHeight="1" x14ac:dyDescent="0.25">
      <c r="B27" s="206"/>
      <c r="C27" s="68" t="s">
        <v>110</v>
      </c>
      <c r="D27" s="69">
        <v>0.79166666666666663</v>
      </c>
      <c r="E27" s="69">
        <v>0.875</v>
      </c>
      <c r="F27" s="63">
        <v>15</v>
      </c>
      <c r="G27" s="60">
        <f>D$7</f>
        <v>0</v>
      </c>
      <c r="H27" s="60">
        <f t="shared" si="1"/>
        <v>0</v>
      </c>
      <c r="I27" s="61"/>
      <c r="O27" s="35"/>
    </row>
    <row r="28" spans="2:15" s="34" customFormat="1" ht="27.95" customHeight="1" x14ac:dyDescent="0.25">
      <c r="B28" s="157" t="s">
        <v>105</v>
      </c>
      <c r="C28" s="53" t="s">
        <v>81</v>
      </c>
      <c r="D28" s="45">
        <v>0.4375</v>
      </c>
      <c r="E28" s="45">
        <v>0.72916666666666663</v>
      </c>
      <c r="F28" s="32">
        <v>15</v>
      </c>
      <c r="G28" s="33">
        <f>D$5</f>
        <v>0</v>
      </c>
      <c r="H28" s="33">
        <f t="shared" si="1"/>
        <v>0</v>
      </c>
      <c r="I28" s="31"/>
      <c r="O28" s="35"/>
    </row>
    <row r="29" spans="2:15" s="34" customFormat="1" ht="27.95" customHeight="1" x14ac:dyDescent="0.25">
      <c r="B29" s="158"/>
      <c r="C29" s="53" t="s">
        <v>109</v>
      </c>
      <c r="D29" s="45">
        <v>0.45833333333333331</v>
      </c>
      <c r="E29" s="45">
        <v>0.52083333333333337</v>
      </c>
      <c r="F29" s="32">
        <v>15</v>
      </c>
      <c r="G29" s="33">
        <f>D$6</f>
        <v>0</v>
      </c>
      <c r="H29" s="33">
        <f t="shared" si="1"/>
        <v>0</v>
      </c>
      <c r="I29" s="76"/>
      <c r="O29" s="35"/>
    </row>
    <row r="30" spans="2:15" s="13" customFormat="1" ht="21" customHeight="1" x14ac:dyDescent="0.25">
      <c r="B30" s="54" t="s">
        <v>48</v>
      </c>
      <c r="C30" s="54"/>
      <c r="D30" s="54"/>
      <c r="E30" s="55"/>
      <c r="F30" s="55">
        <f>SUM(F13:F29)</f>
        <v>255</v>
      </c>
      <c r="G30" s="56"/>
      <c r="H30" s="56">
        <f>SUM(H13:H29)</f>
        <v>0</v>
      </c>
      <c r="I30" s="56"/>
      <c r="O30" s="12"/>
    </row>
    <row r="31" spans="2:15" s="13" customFormat="1" ht="21.75" customHeight="1" x14ac:dyDescent="0.25">
      <c r="B31" s="17"/>
      <c r="C31" s="17"/>
      <c r="D31" s="17"/>
      <c r="E31" s="17"/>
      <c r="F31" s="17"/>
      <c r="G31" s="18"/>
      <c r="H31" s="18"/>
      <c r="I31" s="18"/>
      <c r="J31" s="4"/>
      <c r="O31" s="12"/>
    </row>
    <row r="32" spans="2:15" ht="15" customHeight="1" x14ac:dyDescent="0.25">
      <c r="B32" s="148" t="s">
        <v>49</v>
      </c>
      <c r="C32" s="5"/>
      <c r="D32" s="15"/>
      <c r="E32" s="5"/>
      <c r="F32" s="15"/>
      <c r="G32" s="15"/>
      <c r="H32" s="15"/>
      <c r="I32" s="15"/>
      <c r="J32" s="11"/>
    </row>
    <row r="33" spans="2:17" x14ac:dyDescent="0.25">
      <c r="C33" s="12"/>
      <c r="D33" s="14"/>
    </row>
    <row r="34" spans="2:17" s="4" customFormat="1" ht="15" x14ac:dyDescent="0.25">
      <c r="B34" s="73"/>
      <c r="C34" s="72"/>
      <c r="D34" s="14"/>
      <c r="F34" s="14"/>
      <c r="G34" s="14"/>
      <c r="H34" s="14"/>
      <c r="I34" s="14"/>
      <c r="K34" s="12"/>
      <c r="L34" s="12"/>
      <c r="M34" s="12"/>
      <c r="N34" s="12"/>
      <c r="O34" s="12"/>
      <c r="P34" s="12"/>
      <c r="Q34" s="12"/>
    </row>
    <row r="35" spans="2:17" s="4" customFormat="1" x14ac:dyDescent="0.25">
      <c r="B35" s="72"/>
      <c r="C35" s="74"/>
      <c r="D35" s="14"/>
      <c r="F35" s="14"/>
      <c r="G35" s="14"/>
      <c r="H35" s="14"/>
      <c r="I35" s="14"/>
      <c r="K35" s="12"/>
      <c r="L35" s="12"/>
      <c r="M35" s="12"/>
      <c r="N35" s="12"/>
      <c r="O35" s="12"/>
      <c r="P35" s="12"/>
      <c r="Q35" s="12"/>
    </row>
    <row r="36" spans="2:17" s="4" customFormat="1" x14ac:dyDescent="0.25">
      <c r="B36" s="72"/>
      <c r="C36" s="75"/>
      <c r="D36" s="14"/>
      <c r="F36" s="14"/>
      <c r="G36" s="14"/>
      <c r="H36" s="14"/>
      <c r="I36" s="14"/>
      <c r="K36" s="12"/>
      <c r="L36" s="12"/>
      <c r="M36" s="12"/>
      <c r="N36" s="12"/>
      <c r="O36" s="12"/>
      <c r="P36" s="12"/>
      <c r="Q36" s="12"/>
    </row>
  </sheetData>
  <autoFilter ref="B12:I30" xr:uid="{01895DDA-5346-4A78-8DC3-9699689FBDD3}"/>
  <mergeCells count="7">
    <mergeCell ref="B24:B27"/>
    <mergeCell ref="B28:B29"/>
    <mergeCell ref="B2:G2"/>
    <mergeCell ref="B13:B14"/>
    <mergeCell ref="B15:B16"/>
    <mergeCell ref="B17:B19"/>
    <mergeCell ref="B20:B23"/>
  </mergeCells>
  <pageMargins left="0.25" right="0.25" top="0.75" bottom="0.75" header="0.3" footer="0.3"/>
  <pageSetup paperSize="8" scale="51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7E1C7-237D-45F6-8E9C-8790EF4F9BCA}">
  <sheetPr>
    <tabColor rgb="FF002060"/>
    <pageSetUpPr fitToPage="1"/>
  </sheetPr>
  <dimension ref="B1:P22"/>
  <sheetViews>
    <sheetView zoomScaleNormal="100" workbookViewId="0">
      <selection activeCell="H11" sqref="H11"/>
    </sheetView>
  </sheetViews>
  <sheetFormatPr baseColWidth="10" defaultColWidth="11.42578125" defaultRowHeight="14.25" x14ac:dyDescent="0.25"/>
  <cols>
    <col min="1" max="1" width="11.42578125" style="12"/>
    <col min="2" max="2" width="44.42578125" style="12" bestFit="1" customWidth="1"/>
    <col min="3" max="3" width="43.85546875" style="4" customWidth="1"/>
    <col min="4" max="4" width="20.42578125" style="4" bestFit="1" customWidth="1"/>
    <col min="5" max="5" width="17.7109375" style="4" bestFit="1" customWidth="1"/>
    <col min="6" max="6" width="35.85546875" style="14" customWidth="1"/>
    <col min="7" max="7" width="24.85546875" style="14" customWidth="1"/>
    <col min="8" max="8" width="38.140625" style="14" customWidth="1"/>
    <col min="9" max="9" width="24.42578125" style="4" customWidth="1"/>
    <col min="10" max="10" width="55.42578125" style="12" bestFit="1" customWidth="1"/>
    <col min="11" max="11" width="18.85546875" style="12" bestFit="1" customWidth="1"/>
    <col min="12" max="12" width="16.42578125" style="12" customWidth="1"/>
    <col min="13" max="13" width="34.42578125" style="12" bestFit="1" customWidth="1"/>
    <col min="14" max="14" width="18.42578125" style="12" customWidth="1"/>
    <col min="15" max="15" width="29.42578125" style="12" bestFit="1" customWidth="1"/>
    <col min="16" max="16384" width="11.42578125" style="12"/>
  </cols>
  <sheetData>
    <row r="1" spans="2:16" s="13" customFormat="1" ht="15" x14ac:dyDescent="0.25"/>
    <row r="2" spans="2:16" s="13" customFormat="1" ht="35.25" customHeight="1" x14ac:dyDescent="0.25">
      <c r="B2" s="165" t="s">
        <v>113</v>
      </c>
      <c r="C2" s="165"/>
      <c r="D2" s="165"/>
      <c r="E2" s="165"/>
      <c r="F2" s="165"/>
      <c r="G2" s="165"/>
      <c r="I2" s="46"/>
      <c r="J2" s="46"/>
    </row>
    <row r="3" spans="2:16" s="13" customFormat="1" ht="12" customHeight="1" x14ac:dyDescent="0.25"/>
    <row r="4" spans="2:16" s="16" customFormat="1" ht="60" x14ac:dyDescent="0.25">
      <c r="B4" s="140" t="s">
        <v>1</v>
      </c>
      <c r="C4" s="141" t="s">
        <v>2</v>
      </c>
      <c r="D4" s="141" t="s">
        <v>107</v>
      </c>
      <c r="E4" s="141" t="s">
        <v>114</v>
      </c>
      <c r="F4" s="142" t="s">
        <v>5</v>
      </c>
      <c r="J4" s="28"/>
      <c r="M4" s="13"/>
      <c r="N4" s="13"/>
      <c r="O4" s="13"/>
      <c r="P4" s="13"/>
    </row>
    <row r="5" spans="2:16" s="13" customFormat="1" ht="20.100000000000001" customHeight="1" x14ac:dyDescent="0.25">
      <c r="B5" s="6" t="s">
        <v>115</v>
      </c>
      <c r="C5" s="26">
        <f>E11+E12+E13+E14+E15</f>
        <v>40</v>
      </c>
      <c r="D5" s="96">
        <f>'RÉCAP LOT 2'!D5</f>
        <v>0</v>
      </c>
      <c r="E5" s="44">
        <f>C5*D5</f>
        <v>0</v>
      </c>
      <c r="F5" s="81" t="s">
        <v>116</v>
      </c>
      <c r="G5" s="79"/>
    </row>
    <row r="6" spans="2:16" s="13" customFormat="1" ht="21.75" customHeight="1" x14ac:dyDescent="0.25">
      <c r="B6" s="55" t="s">
        <v>13</v>
      </c>
      <c r="C6" s="77">
        <f>SUM(C5:C5)</f>
        <v>40</v>
      </c>
      <c r="D6" s="66"/>
      <c r="E6" s="66">
        <f>SUM(E5:E5)</f>
        <v>0</v>
      </c>
      <c r="F6" s="66"/>
      <c r="G6" s="80"/>
      <c r="J6" s="29"/>
    </row>
    <row r="7" spans="2:16" s="13" customFormat="1" ht="21.75" customHeight="1" x14ac:dyDescent="0.25">
      <c r="B7" s="17"/>
      <c r="C7" s="17"/>
      <c r="D7" s="17"/>
      <c r="E7" s="17"/>
    </row>
    <row r="8" spans="2:16" s="13" customFormat="1" ht="21.75" customHeight="1" x14ac:dyDescent="0.25">
      <c r="B8" s="52" t="s">
        <v>94</v>
      </c>
      <c r="C8" s="46"/>
      <c r="D8" s="46"/>
      <c r="E8" s="46"/>
      <c r="F8" s="46"/>
      <c r="G8" s="46"/>
      <c r="H8" s="46"/>
      <c r="I8" s="46"/>
      <c r="J8" s="46"/>
    </row>
    <row r="9" spans="2:16" s="13" customFormat="1" ht="13.5" customHeight="1" x14ac:dyDescent="0.25">
      <c r="B9" s="20"/>
      <c r="C9" s="20"/>
      <c r="D9" s="20"/>
      <c r="E9" s="20"/>
      <c r="F9" s="20"/>
      <c r="G9" s="20"/>
      <c r="H9" s="20"/>
      <c r="I9" s="20"/>
    </row>
    <row r="10" spans="2:16" s="13" customFormat="1" ht="39.6" customHeight="1" x14ac:dyDescent="0.25">
      <c r="B10" s="140"/>
      <c r="C10" s="140" t="s">
        <v>95</v>
      </c>
      <c r="D10" s="140" t="s">
        <v>117</v>
      </c>
      <c r="E10" s="140" t="s">
        <v>98</v>
      </c>
      <c r="F10" s="140" t="s">
        <v>118</v>
      </c>
      <c r="G10" s="140" t="s">
        <v>60</v>
      </c>
      <c r="N10" s="12"/>
    </row>
    <row r="11" spans="2:16" s="13" customFormat="1" ht="27.95" customHeight="1" x14ac:dyDescent="0.25">
      <c r="B11" s="208" t="s">
        <v>103</v>
      </c>
      <c r="C11" s="147" t="s">
        <v>119</v>
      </c>
      <c r="D11" s="78">
        <v>0.3888888888888889</v>
      </c>
      <c r="E11" s="3">
        <v>8</v>
      </c>
      <c r="F11" s="21">
        <f>D$5</f>
        <v>0</v>
      </c>
      <c r="G11" s="21">
        <f>F11*E11</f>
        <v>0</v>
      </c>
      <c r="N11" s="12"/>
    </row>
    <row r="12" spans="2:16" s="13" customFormat="1" ht="27.95" customHeight="1" x14ac:dyDescent="0.25">
      <c r="B12" s="208"/>
      <c r="C12" s="147" t="s">
        <v>120</v>
      </c>
      <c r="D12" s="78">
        <v>0.70138888888888884</v>
      </c>
      <c r="E12" s="3">
        <v>8</v>
      </c>
      <c r="F12" s="21">
        <f>D$5</f>
        <v>0</v>
      </c>
      <c r="G12" s="21">
        <f>F12*E12</f>
        <v>0</v>
      </c>
      <c r="N12" s="12"/>
    </row>
    <row r="13" spans="2:16" s="13" customFormat="1" ht="27.95" customHeight="1" x14ac:dyDescent="0.25">
      <c r="B13" s="207" t="s">
        <v>104</v>
      </c>
      <c r="C13" s="68" t="s">
        <v>121</v>
      </c>
      <c r="D13" s="69">
        <v>0.3888888888888889</v>
      </c>
      <c r="E13" s="63">
        <v>8</v>
      </c>
      <c r="F13" s="60">
        <f>D$5</f>
        <v>0</v>
      </c>
      <c r="G13" s="60">
        <f>F13*E13</f>
        <v>0</v>
      </c>
      <c r="N13" s="12"/>
    </row>
    <row r="14" spans="2:16" s="13" customFormat="1" ht="27.95" customHeight="1" x14ac:dyDescent="0.25">
      <c r="B14" s="207"/>
      <c r="C14" s="68" t="s">
        <v>122</v>
      </c>
      <c r="D14" s="69">
        <v>0.70138888888888884</v>
      </c>
      <c r="E14" s="63">
        <v>8</v>
      </c>
      <c r="F14" s="60">
        <f>D$5</f>
        <v>0</v>
      </c>
      <c r="G14" s="60">
        <f>F14*E14</f>
        <v>0</v>
      </c>
      <c r="N14" s="12"/>
    </row>
    <row r="15" spans="2:16" s="13" customFormat="1" ht="57.95" customHeight="1" x14ac:dyDescent="0.25">
      <c r="B15" s="146" t="s">
        <v>105</v>
      </c>
      <c r="C15" s="147" t="s">
        <v>123</v>
      </c>
      <c r="D15" s="78">
        <v>0.4513888888888889</v>
      </c>
      <c r="E15" s="3">
        <v>8</v>
      </c>
      <c r="F15" s="21">
        <f>D$5</f>
        <v>0</v>
      </c>
      <c r="G15" s="21">
        <f>F15*E15</f>
        <v>0</v>
      </c>
      <c r="N15" s="12"/>
    </row>
    <row r="16" spans="2:16" s="13" customFormat="1" ht="21" customHeight="1" x14ac:dyDescent="0.25">
      <c r="B16" s="143" t="s">
        <v>48</v>
      </c>
      <c r="C16" s="143"/>
      <c r="D16" s="143"/>
      <c r="E16" s="144">
        <f>SUM(E11:E15)</f>
        <v>40</v>
      </c>
      <c r="F16" s="145"/>
      <c r="G16" s="145">
        <f>SUM(G11:G15)</f>
        <v>0</v>
      </c>
      <c r="N16" s="12"/>
    </row>
    <row r="17" spans="2:16" s="13" customFormat="1" ht="21.75" customHeight="1" x14ac:dyDescent="0.25">
      <c r="B17" s="17"/>
      <c r="C17" s="17"/>
      <c r="D17" s="17"/>
      <c r="E17" s="17"/>
      <c r="F17" s="17"/>
      <c r="G17" s="18"/>
      <c r="H17" s="18"/>
      <c r="I17" s="4"/>
      <c r="N17" s="12"/>
    </row>
    <row r="18" spans="2:16" ht="15" customHeight="1" x14ac:dyDescent="0.25">
      <c r="B18" s="148" t="s">
        <v>124</v>
      </c>
      <c r="C18" s="5"/>
      <c r="D18" s="15"/>
      <c r="E18" s="5"/>
      <c r="F18" s="15"/>
      <c r="G18" s="15"/>
      <c r="H18" s="15"/>
      <c r="I18" s="11"/>
    </row>
    <row r="19" spans="2:16" x14ac:dyDescent="0.25">
      <c r="C19" s="12"/>
      <c r="D19" s="14"/>
    </row>
    <row r="20" spans="2:16" s="4" customFormat="1" ht="15" x14ac:dyDescent="0.25">
      <c r="B20" s="73"/>
      <c r="C20" s="72"/>
      <c r="D20" s="14"/>
      <c r="F20" s="14"/>
      <c r="G20" s="14"/>
      <c r="H20" s="14"/>
      <c r="J20" s="12"/>
      <c r="K20" s="12"/>
      <c r="L20" s="12"/>
      <c r="M20" s="12"/>
      <c r="N20" s="12"/>
      <c r="O20" s="12"/>
      <c r="P20" s="12"/>
    </row>
    <row r="21" spans="2:16" s="4" customFormat="1" x14ac:dyDescent="0.25">
      <c r="B21" s="72"/>
      <c r="C21" s="74"/>
      <c r="D21" s="14"/>
      <c r="F21" s="14"/>
      <c r="G21" s="14"/>
      <c r="H21" s="14"/>
      <c r="J21" s="12"/>
      <c r="K21" s="12"/>
      <c r="L21" s="12"/>
      <c r="M21" s="12"/>
      <c r="N21" s="12"/>
      <c r="O21" s="12"/>
      <c r="P21" s="12"/>
    </row>
    <row r="22" spans="2:16" s="4" customFormat="1" x14ac:dyDescent="0.25">
      <c r="B22" s="72"/>
      <c r="C22" s="75"/>
      <c r="D22" s="14"/>
      <c r="F22" s="14"/>
      <c r="G22" s="14"/>
      <c r="H22" s="14"/>
      <c r="J22" s="12"/>
      <c r="K22" s="12"/>
      <c r="L22" s="12"/>
      <c r="M22" s="12"/>
      <c r="N22" s="12"/>
      <c r="O22" s="12"/>
      <c r="P22" s="12"/>
    </row>
  </sheetData>
  <mergeCells count="3">
    <mergeCell ref="B13:B14"/>
    <mergeCell ref="B2:G2"/>
    <mergeCell ref="B11:B12"/>
  </mergeCells>
  <pageMargins left="0.25" right="0.25" top="0.75" bottom="0.75" header="0.3" footer="0.3"/>
  <pageSetup paperSize="8" scale="56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31107AFC75524292591DC2BFD73D39" ma:contentTypeVersion="20" ma:contentTypeDescription="Crée un document." ma:contentTypeScope="" ma:versionID="04a63edb1cfac8ed72f44ad55c1f7402">
  <xsd:schema xmlns:xsd="http://www.w3.org/2001/XMLSchema" xmlns:xs="http://www.w3.org/2001/XMLSchema" xmlns:p="http://schemas.microsoft.com/office/2006/metadata/properties" xmlns:ns2="d0d3c5f7-865a-40bd-8c07-f97c303f3a78" xmlns:ns3="248045b9-cd96-49c9-bddf-c459354ef287" targetNamespace="http://schemas.microsoft.com/office/2006/metadata/properties" ma:root="true" ma:fieldsID="a2bef58d5d37ca2395d242218f183f45" ns2:_="" ns3:_="">
    <xsd:import namespace="d0d3c5f7-865a-40bd-8c07-f97c303f3a78"/>
    <xsd:import namespace="248045b9-cd96-49c9-bddf-c459354ef2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d3c5f7-865a-40bd-8c07-f97c303f3a7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1f05b4be-a47a-4a0a-921c-21ed4abd1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045b9-cd96-49c9-bddf-c459354ef28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d2fa1f7-0c82-4e37-ad02-89e3448c1e70}" ma:internalName="TaxCatchAll" ma:showField="CatchAllData" ma:web="248045b9-cd96-49c9-bddf-c459354ef2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d3c5f7-865a-40bd-8c07-f97c303f3a78">
      <Terms xmlns="http://schemas.microsoft.com/office/infopath/2007/PartnerControls"/>
    </lcf76f155ced4ddcb4097134ff3c332f>
    <TaxCatchAll xmlns="248045b9-cd96-49c9-bddf-c459354ef287" xsi:nil="true"/>
  </documentManagement>
</p:properties>
</file>

<file path=customXml/itemProps1.xml><?xml version="1.0" encoding="utf-8"?>
<ds:datastoreItem xmlns:ds="http://schemas.openxmlformats.org/officeDocument/2006/customXml" ds:itemID="{CCC6D20C-D4C2-478B-910E-CF1213A582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C76BB-1503-4743-8392-2359334B9E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d3c5f7-865a-40bd-8c07-f97c303f3a78"/>
    <ds:schemaRef ds:uri="248045b9-cd96-49c9-bddf-c459354ef2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4ECF68-4F77-4E47-865E-40A4BF09A140}">
  <ds:schemaRefs>
    <ds:schemaRef ds:uri="http://schemas.microsoft.com/office/2006/metadata/properties"/>
    <ds:schemaRef ds:uri="http://schemas.microsoft.com/office/infopath/2007/PartnerControls"/>
    <ds:schemaRef ds:uri="d0d3c5f7-865a-40bd-8c07-f97c303f3a78"/>
    <ds:schemaRef ds:uri="248045b9-cd96-49c9-bddf-c459354ef28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13</vt:i4>
      </vt:variant>
    </vt:vector>
  </HeadingPairs>
  <TitlesOfParts>
    <vt:vector size="23" baseType="lpstr">
      <vt:lpstr>RÉCAP LOT 1</vt:lpstr>
      <vt:lpstr>LOT 1 CATERING</vt:lpstr>
      <vt:lpstr>LOT 1 ATHLÈTES</vt:lpstr>
      <vt:lpstr>LOT 1 PRESSE</vt:lpstr>
      <vt:lpstr>RÉCAP LOT 2</vt:lpstr>
      <vt:lpstr>LOT 2 FRANCE BADMINTON</vt:lpstr>
      <vt:lpstr>LOT 2 YONEX</vt:lpstr>
      <vt:lpstr>LOT 2 LOGE BtoC</vt:lpstr>
      <vt:lpstr>LOT 2 Court Side</vt:lpstr>
      <vt:lpstr>RÉCAP LOT 3 Bodega</vt:lpstr>
      <vt:lpstr>'LOT 1 ATHLÈTES'!Impression_des_titres</vt:lpstr>
      <vt:lpstr>'LOT 1 CATERING'!Impression_des_titres</vt:lpstr>
      <vt:lpstr>'LOT 1 PRESSE'!Impression_des_titres</vt:lpstr>
      <vt:lpstr>'LOT 1 ATHLÈTES'!Zone_d_impression</vt:lpstr>
      <vt:lpstr>'LOT 1 CATERING'!Zone_d_impression</vt:lpstr>
      <vt:lpstr>'LOT 1 PRESSE'!Zone_d_impression</vt:lpstr>
      <vt:lpstr>'LOT 2 Court Side'!Zone_d_impression</vt:lpstr>
      <vt:lpstr>'LOT 2 FRANCE BADMINTON'!Zone_d_impression</vt:lpstr>
      <vt:lpstr>'LOT 2 LOGE BtoC'!Zone_d_impression</vt:lpstr>
      <vt:lpstr>'LOT 2 YONEX'!Zone_d_impression</vt:lpstr>
      <vt:lpstr>'RÉCAP LOT 1'!Zone_d_impression</vt:lpstr>
      <vt:lpstr>'RÉCAP LOT 2'!Zone_d_impression</vt:lpstr>
      <vt:lpstr>'RÉCAP LOT 3 Bodega'!Zone_d_impression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Louis knusmann</dc:creator>
  <cp:keywords/>
  <dc:description/>
  <cp:lastModifiedBy>Clément GRANDAMAS</cp:lastModifiedBy>
  <cp:revision/>
  <dcterms:created xsi:type="dcterms:W3CDTF">2011-07-21T14:22:26Z</dcterms:created>
  <dcterms:modified xsi:type="dcterms:W3CDTF">2026-05-12T10:13:40Z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0x0101008931107AFC75524292591DC2BFD73D39</vt:lpwstr>
  </property>
</Properties>
</file>